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малые" sheetId="1" r:id="rId1"/>
    <sheet name="средние" sheetId="2" r:id="rId2"/>
    <sheet name="Выполнение инд.плана за 2017г." sheetId="3" r:id="rId3"/>
    <sheet name="ИП на 2019 до 2024" sheetId="4" r:id="rId4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'Выполнение инд.плана за 2017г.'!$A$1:$J$17</definedName>
    <definedName name="_xlnm.Print_Area" localSheetId="0">'малые'!$A$1:$L$120</definedName>
  </definedNames>
  <calcPr fullCalcOnLoad="1"/>
</workbook>
</file>

<file path=xl/sharedStrings.xml><?xml version="1.0" encoding="utf-8"?>
<sst xmlns="http://schemas.openxmlformats.org/spreadsheetml/2006/main" count="473" uniqueCount="85">
  <si>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</si>
  <si>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</si>
  <si>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</si>
  <si>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</si>
  <si>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</si>
  <si>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</si>
  <si>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</si>
  <si>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</si>
  <si>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</si>
  <si>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</si>
  <si>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</si>
  <si>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</si>
  <si>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</si>
  <si>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</si>
  <si>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</si>
  <si>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</si>
  <si>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</si>
  <si>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</si>
  <si>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</si>
  <si>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</si>
  <si>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</si>
  <si>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</si>
  <si>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</si>
  <si>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</si>
  <si>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Показатели малого предпринимательства</t>
  </si>
  <si>
    <t>Малое  предпринимательство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</si>
  <si>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</si>
  <si>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</si>
  <si>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</si>
  <si>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</si>
  <si>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Форма №16</t>
  </si>
  <si>
    <t>Форма №19b</t>
  </si>
  <si>
    <t>Наименование показателей</t>
  </si>
  <si>
    <t>2016 год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</si>
  <si>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</si>
  <si>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</si>
  <si>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</si>
  <si>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</si>
  <si>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</si>
  <si>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</si>
  <si>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</si>
  <si>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</si>
  <si>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</si>
  <si>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</si>
  <si>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</si>
  <si>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</si>
  <si>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</si>
  <si>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</si>
  <si>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</si>
  <si>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2018 год в % к 2017 году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</si>
  <si>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</si>
  <si>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</si>
  <si>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</si>
  <si>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</si>
  <si>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</si>
  <si>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</si>
  <si>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</si>
  <si>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</si>
  <si>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</si>
  <si>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</si>
  <si>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</si>
  <si>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</si>
  <si>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 xml:space="preserve">Основные показатели, представляемые для разработки прогноза социально-экономического развития Краснодарского края на 2019 год и параметров прогноза до 2024 года 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</si>
  <si>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</si>
  <si>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</si>
  <si>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</si>
  <si>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</si>
  <si>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</si>
  <si>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</si>
  <si>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ВЫПОЛНЕНИЕ ИНДИКАТИВНОГО ПЛАНА ЗА 2017 ГОД  </t>
  </si>
  <si>
    <t>(Постановление Законодательного Собрания Краснодарского края от 06.12.2016 № 2803-П)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</si>
  <si>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</si>
  <si>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</si>
  <si>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</si>
  <si>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</si>
  <si>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2019 год и на плановый период до 2024 года </t>
  </si>
  <si>
    <t xml:space="preserve">Причины планируемого невыполнения (менее 100%) и значительного  перевыполнения (более 115%) </t>
  </si>
  <si>
    <t>-</t>
  </si>
  <si>
    <t>Количество малых и средних предприятий</t>
  </si>
  <si>
    <t>Среднесписочная численность работников (без внешних совместителей) малых и средних предприятий</t>
  </si>
  <si>
    <t>Определеить уровень достижения прогнозного значения не представляется возможным в связи с отсутствием фактических сведений о численности наемных работников у индивидуальных предпринимателей за 2017 год</t>
  </si>
  <si>
    <t>Замятина Марина Даниловна 8(86138)6-44-22</t>
  </si>
  <si>
    <t>Долженко Анна Сергеевна 8(86138)6-15-60</t>
  </si>
  <si>
    <t>муниципальное образование Кавказский район</t>
  </si>
  <si>
    <t>СОГЛАСОВАНО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</si>
</sst>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#,##0.000_р_."/>
  </numFmts>
  <fonts count="5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3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73" fontId="10" fillId="0" borderId="10" xfId="33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4" fontId="14" fillId="0" borderId="11" xfId="0" applyNumberFormat="1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2" xfId="0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3" fontId="53" fillId="0" borderId="10" xfId="0" applyNumberFormat="1" applyFont="1" applyFill="1" applyBorder="1" applyAlignment="1" applyProtection="1">
      <alignment horizontal="center"/>
      <protection/>
    </xf>
    <xf numFmtId="3" fontId="53" fillId="0" borderId="15" xfId="0" applyNumberFormat="1" applyFont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81" fontId="10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/>
    </xf>
    <xf numFmtId="173" fontId="54" fillId="0" borderId="10" xfId="0" applyNumberFormat="1" applyFont="1" applyBorder="1" applyAlignment="1" applyProtection="1">
      <alignment horizontal="center" vertical="center"/>
      <protection/>
    </xf>
    <xf numFmtId="173" fontId="54" fillId="0" borderId="1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183" fontId="13" fillId="0" borderId="10" xfId="0" applyNumberFormat="1" applyFont="1" applyFill="1" applyBorder="1" applyAlignment="1" applyProtection="1">
      <alignment horizontal="center" vertical="center" wrapText="1"/>
      <protection/>
    </xf>
    <xf numFmtId="183" fontId="14" fillId="0" borderId="10" xfId="0" applyNumberFormat="1" applyFont="1" applyFill="1" applyBorder="1" applyAlignment="1" applyProtection="1">
      <alignment horizontal="center" vertical="center" wrapText="1"/>
      <protection/>
    </xf>
    <xf numFmtId="173" fontId="16" fillId="0" borderId="10" xfId="34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34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Border="1" applyAlignment="1" applyProtection="1">
      <alignment horizontal="center" vertical="center" wrapText="1"/>
      <protection/>
    </xf>
    <xf numFmtId="183" fontId="10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1"/>
  <sheetViews>
    <sheetView tabSelected="1" zoomScale="70" zoomScaleNormal="70" zoomScaleSheetLayoutView="100" zoomScalePageLayoutView="0" workbookViewId="0" topLeftCell="A1">
      <selection activeCell="O19" sqref="O19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10" width="14.375" style="20" customWidth="1"/>
    <col min="11" max="11" width="13.75390625" style="20" customWidth="1"/>
    <col min="12" max="12" width="52.75390625" style="45" customWidth="1"/>
    <col min="13" max="16384" width="7.875" style="19" customWidth="1"/>
  </cols>
  <sheetData>
    <row r="1" spans="1:12" ht="37.5" customHeight="1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5.75">
      <c r="L2" s="63"/>
    </row>
    <row r="3" spans="1:12" ht="15.75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15.75" customHeight="1">
      <c r="A4" s="85" t="s">
        <v>83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6:12" ht="15.75">
      <c r="F5" s="21"/>
      <c r="G5" s="21" t="s">
        <v>30</v>
      </c>
      <c r="H5" s="21"/>
      <c r="I5" s="21"/>
      <c r="J5" s="21"/>
      <c r="L5" s="126" t="s">
        <v>84</v>
      </c>
    </row>
    <row r="6" spans="1:12" ht="15.75">
      <c r="A6" s="76" t="s">
        <v>0</v>
      </c>
      <c r="B6" s="76" t="s">
        <v>1</v>
      </c>
      <c r="C6" s="76" t="s">
        <v>2</v>
      </c>
      <c r="D6" s="76"/>
      <c r="E6" s="22" t="s">
        <v>3</v>
      </c>
      <c r="F6" s="76" t="s">
        <v>4</v>
      </c>
      <c r="G6" s="76"/>
      <c r="H6" s="76"/>
      <c r="I6" s="76"/>
      <c r="J6" s="76"/>
      <c r="K6" s="76"/>
      <c r="L6" s="88" t="s">
        <v>47</v>
      </c>
    </row>
    <row r="7" spans="1:12" ht="15.75">
      <c r="A7" s="76"/>
      <c r="B7" s="76"/>
      <c r="C7" s="22" t="s">
        <v>33</v>
      </c>
      <c r="D7" s="22" t="s">
        <v>46</v>
      </c>
      <c r="E7" s="22" t="s">
        <v>48</v>
      </c>
      <c r="F7" s="22" t="s">
        <v>50</v>
      </c>
      <c r="G7" s="22" t="s">
        <v>55</v>
      </c>
      <c r="H7" s="22" t="s">
        <v>63</v>
      </c>
      <c r="I7" s="22" t="s">
        <v>64</v>
      </c>
      <c r="J7" s="22" t="s">
        <v>65</v>
      </c>
      <c r="K7" s="22" t="s">
        <v>66</v>
      </c>
      <c r="L7" s="89"/>
    </row>
    <row r="8" spans="1:12" ht="15.75">
      <c r="A8" s="79" t="s">
        <v>36</v>
      </c>
      <c r="B8" s="22" t="s">
        <v>5</v>
      </c>
      <c r="C8" s="24">
        <f aca="true" t="shared" si="0" ref="C8:K8">C11+C21</f>
        <v>5788</v>
      </c>
      <c r="D8" s="24">
        <f t="shared" si="0"/>
        <v>5763</v>
      </c>
      <c r="E8" s="24">
        <f t="shared" si="0"/>
        <v>5766</v>
      </c>
      <c r="F8" s="24">
        <f t="shared" si="0"/>
        <v>5776</v>
      </c>
      <c r="G8" s="24">
        <f t="shared" si="0"/>
        <v>5786</v>
      </c>
      <c r="H8" s="24">
        <f t="shared" si="0"/>
        <v>5800</v>
      </c>
      <c r="I8" s="24">
        <f t="shared" si="0"/>
        <v>5813</v>
      </c>
      <c r="J8" s="24">
        <f t="shared" si="0"/>
        <v>5831</v>
      </c>
      <c r="K8" s="24">
        <f t="shared" si="0"/>
        <v>5850</v>
      </c>
      <c r="L8" s="25"/>
    </row>
    <row r="9" spans="1:12" ht="25.5" customHeight="1">
      <c r="A9" s="79"/>
      <c r="B9" s="26" t="s">
        <v>16</v>
      </c>
      <c r="C9" s="27"/>
      <c r="D9" s="28">
        <f aca="true" t="shared" si="1" ref="D9:K9">D8/C8*100</f>
        <v>99.56807187284036</v>
      </c>
      <c r="E9" s="28">
        <f t="shared" si="1"/>
        <v>100.05205622071838</v>
      </c>
      <c r="F9" s="28">
        <f t="shared" si="1"/>
        <v>100.17343045438778</v>
      </c>
      <c r="G9" s="28">
        <f t="shared" si="1"/>
        <v>100.17313019390582</v>
      </c>
      <c r="H9" s="28">
        <f t="shared" si="1"/>
        <v>100.24196335983409</v>
      </c>
      <c r="I9" s="28">
        <f t="shared" si="1"/>
        <v>100.22413793103449</v>
      </c>
      <c r="J9" s="28">
        <f t="shared" si="1"/>
        <v>100.30965078272838</v>
      </c>
      <c r="K9" s="28">
        <f t="shared" si="1"/>
        <v>100.32584462356371</v>
      </c>
      <c r="L9" s="25"/>
    </row>
    <row r="10" spans="1:12" ht="15.75">
      <c r="A10" s="23" t="s">
        <v>13</v>
      </c>
      <c r="B10" s="22"/>
      <c r="C10" s="27"/>
      <c r="D10" s="27"/>
      <c r="E10" s="27"/>
      <c r="F10" s="27"/>
      <c r="G10" s="27"/>
      <c r="H10" s="27"/>
      <c r="I10" s="27"/>
      <c r="J10" s="27"/>
      <c r="K10" s="27"/>
      <c r="L10" s="25"/>
    </row>
    <row r="11" spans="1:12" ht="15.75">
      <c r="A11" s="82" t="s">
        <v>6</v>
      </c>
      <c r="B11" s="29" t="s">
        <v>5</v>
      </c>
      <c r="C11" s="30">
        <f aca="true" t="shared" si="2" ref="C11:K11">SUM(C14:C20)</f>
        <v>914</v>
      </c>
      <c r="D11" s="30">
        <f t="shared" si="2"/>
        <v>853</v>
      </c>
      <c r="E11" s="30">
        <f t="shared" si="2"/>
        <v>854</v>
      </c>
      <c r="F11" s="30">
        <f t="shared" si="2"/>
        <v>854</v>
      </c>
      <c r="G11" s="30">
        <f t="shared" si="2"/>
        <v>855</v>
      </c>
      <c r="H11" s="30">
        <f t="shared" si="2"/>
        <v>858</v>
      </c>
      <c r="I11" s="30">
        <f t="shared" si="2"/>
        <v>862</v>
      </c>
      <c r="J11" s="30">
        <f t="shared" si="2"/>
        <v>869</v>
      </c>
      <c r="K11" s="30">
        <f t="shared" si="2"/>
        <v>879</v>
      </c>
      <c r="L11" s="25"/>
    </row>
    <row r="12" spans="1:12" ht="26.25" customHeight="1">
      <c r="A12" s="82"/>
      <c r="B12" s="26" t="s">
        <v>16</v>
      </c>
      <c r="C12" s="31"/>
      <c r="D12" s="28">
        <f aca="true" t="shared" si="3" ref="D12:K12">D11/C11*100</f>
        <v>93.32603938730854</v>
      </c>
      <c r="E12" s="28">
        <f t="shared" si="3"/>
        <v>100.11723329425557</v>
      </c>
      <c r="F12" s="28">
        <f t="shared" si="3"/>
        <v>100</v>
      </c>
      <c r="G12" s="28">
        <f t="shared" si="3"/>
        <v>100.11709601873535</v>
      </c>
      <c r="H12" s="28">
        <f t="shared" si="3"/>
        <v>100.35087719298245</v>
      </c>
      <c r="I12" s="28">
        <f t="shared" si="3"/>
        <v>100.46620046620048</v>
      </c>
      <c r="J12" s="28">
        <f t="shared" si="3"/>
        <v>100.81206496519721</v>
      </c>
      <c r="K12" s="28">
        <f t="shared" si="3"/>
        <v>101.15074798619102</v>
      </c>
      <c r="L12" s="25"/>
    </row>
    <row r="13" spans="1:12" ht="15.75">
      <c r="A13" s="26" t="s">
        <v>7</v>
      </c>
      <c r="B13" s="26"/>
      <c r="C13" s="114"/>
      <c r="D13" s="115"/>
      <c r="E13" s="114"/>
      <c r="F13" s="114"/>
      <c r="G13" s="114"/>
      <c r="H13" s="114"/>
      <c r="I13" s="114"/>
      <c r="J13" s="114"/>
      <c r="K13" s="114"/>
      <c r="L13" s="25"/>
    </row>
    <row r="14" spans="1:12" ht="15.75">
      <c r="A14" s="64" t="s">
        <v>67</v>
      </c>
      <c r="B14" s="26" t="s">
        <v>5</v>
      </c>
      <c r="C14" s="116">
        <v>93</v>
      </c>
      <c r="D14" s="116">
        <v>83</v>
      </c>
      <c r="E14" s="116">
        <v>84</v>
      </c>
      <c r="F14" s="116">
        <v>84</v>
      </c>
      <c r="G14" s="116">
        <v>84</v>
      </c>
      <c r="H14" s="116">
        <v>84</v>
      </c>
      <c r="I14" s="116">
        <v>84</v>
      </c>
      <c r="J14" s="116">
        <v>85</v>
      </c>
      <c r="K14" s="116">
        <v>86</v>
      </c>
      <c r="L14" s="25"/>
    </row>
    <row r="15" spans="1:12" ht="15.75">
      <c r="A15" s="64" t="s">
        <v>56</v>
      </c>
      <c r="B15" s="26" t="s">
        <v>5</v>
      </c>
      <c r="C15" s="116">
        <v>111</v>
      </c>
      <c r="D15" s="116">
        <v>104</v>
      </c>
      <c r="E15" s="116">
        <v>104</v>
      </c>
      <c r="F15" s="116">
        <v>104</v>
      </c>
      <c r="G15" s="116">
        <v>104</v>
      </c>
      <c r="H15" s="116">
        <v>105</v>
      </c>
      <c r="I15" s="116">
        <v>106</v>
      </c>
      <c r="J15" s="116">
        <v>108</v>
      </c>
      <c r="K15" s="116">
        <v>110</v>
      </c>
      <c r="L15" s="25"/>
    </row>
    <row r="16" spans="1:12" ht="15.75">
      <c r="A16" s="64" t="s">
        <v>57</v>
      </c>
      <c r="B16" s="26" t="s">
        <v>5</v>
      </c>
      <c r="C16" s="116">
        <v>141</v>
      </c>
      <c r="D16" s="116">
        <v>132</v>
      </c>
      <c r="E16" s="116">
        <v>132</v>
      </c>
      <c r="F16" s="116">
        <v>132</v>
      </c>
      <c r="G16" s="116">
        <v>132</v>
      </c>
      <c r="H16" s="116">
        <v>133</v>
      </c>
      <c r="I16" s="116">
        <v>133</v>
      </c>
      <c r="J16" s="116">
        <v>134</v>
      </c>
      <c r="K16" s="116">
        <v>136</v>
      </c>
      <c r="L16" s="25"/>
    </row>
    <row r="17" spans="1:12" ht="31.5">
      <c r="A17" s="64" t="s">
        <v>58</v>
      </c>
      <c r="B17" s="26" t="s">
        <v>5</v>
      </c>
      <c r="C17" s="116">
        <v>281</v>
      </c>
      <c r="D17" s="116">
        <v>262</v>
      </c>
      <c r="E17" s="116">
        <v>262</v>
      </c>
      <c r="F17" s="116">
        <v>262</v>
      </c>
      <c r="G17" s="116">
        <v>263</v>
      </c>
      <c r="H17" s="116">
        <v>263</v>
      </c>
      <c r="I17" s="116">
        <v>264</v>
      </c>
      <c r="J17" s="116">
        <v>265</v>
      </c>
      <c r="K17" s="116">
        <v>265</v>
      </c>
      <c r="L17" s="25"/>
    </row>
    <row r="18" spans="1:12" ht="15.75">
      <c r="A18" s="64" t="s">
        <v>59</v>
      </c>
      <c r="B18" s="26" t="s">
        <v>5</v>
      </c>
      <c r="C18" s="116">
        <v>43</v>
      </c>
      <c r="D18" s="116">
        <v>41</v>
      </c>
      <c r="E18" s="116">
        <v>41</v>
      </c>
      <c r="F18" s="116">
        <v>41</v>
      </c>
      <c r="G18" s="116">
        <v>41</v>
      </c>
      <c r="H18" s="116">
        <v>41</v>
      </c>
      <c r="I18" s="116">
        <v>41</v>
      </c>
      <c r="J18" s="116">
        <v>42</v>
      </c>
      <c r="K18" s="116">
        <v>43</v>
      </c>
      <c r="L18" s="25"/>
    </row>
    <row r="19" spans="1:12" ht="15.75">
      <c r="A19" s="64" t="s">
        <v>60</v>
      </c>
      <c r="B19" s="26" t="s">
        <v>5</v>
      </c>
      <c r="C19" s="116">
        <v>51</v>
      </c>
      <c r="D19" s="116">
        <v>50</v>
      </c>
      <c r="E19" s="116">
        <v>50</v>
      </c>
      <c r="F19" s="116">
        <v>50</v>
      </c>
      <c r="G19" s="116">
        <v>50</v>
      </c>
      <c r="H19" s="116">
        <v>50</v>
      </c>
      <c r="I19" s="116">
        <v>51</v>
      </c>
      <c r="J19" s="116">
        <v>51</v>
      </c>
      <c r="K19" s="116">
        <v>52</v>
      </c>
      <c r="L19" s="25"/>
    </row>
    <row r="20" spans="1:12" ht="15.75">
      <c r="A20" s="64" t="s">
        <v>68</v>
      </c>
      <c r="B20" s="26" t="s">
        <v>5</v>
      </c>
      <c r="C20" s="116">
        <v>194</v>
      </c>
      <c r="D20" s="116">
        <v>181</v>
      </c>
      <c r="E20" s="116">
        <v>181</v>
      </c>
      <c r="F20" s="116">
        <v>181</v>
      </c>
      <c r="G20" s="116">
        <v>181</v>
      </c>
      <c r="H20" s="116">
        <v>182</v>
      </c>
      <c r="I20" s="116">
        <v>183</v>
      </c>
      <c r="J20" s="116">
        <v>184</v>
      </c>
      <c r="K20" s="116">
        <v>187</v>
      </c>
      <c r="L20" s="25"/>
    </row>
    <row r="21" spans="1:12" ht="15.75">
      <c r="A21" s="81" t="s">
        <v>8</v>
      </c>
      <c r="B21" s="29" t="s">
        <v>9</v>
      </c>
      <c r="C21" s="30">
        <f aca="true" t="shared" si="4" ref="C21:K21">SUM(C24:C30)</f>
        <v>4874</v>
      </c>
      <c r="D21" s="30">
        <f t="shared" si="4"/>
        <v>4910</v>
      </c>
      <c r="E21" s="30">
        <f t="shared" si="4"/>
        <v>4912</v>
      </c>
      <c r="F21" s="30">
        <f t="shared" si="4"/>
        <v>4922</v>
      </c>
      <c r="G21" s="30">
        <f t="shared" si="4"/>
        <v>4931</v>
      </c>
      <c r="H21" s="30">
        <f t="shared" si="4"/>
        <v>4942</v>
      </c>
      <c r="I21" s="30">
        <f t="shared" si="4"/>
        <v>4951</v>
      </c>
      <c r="J21" s="30">
        <f t="shared" si="4"/>
        <v>4962</v>
      </c>
      <c r="K21" s="30">
        <f t="shared" si="4"/>
        <v>4971</v>
      </c>
      <c r="L21" s="25"/>
    </row>
    <row r="22" spans="1:12" ht="20.25" customHeight="1">
      <c r="A22" s="81"/>
      <c r="B22" s="26" t="s">
        <v>16</v>
      </c>
      <c r="C22" s="31"/>
      <c r="D22" s="28">
        <f aca="true" t="shared" si="5" ref="D22:K22">D21/C21*100</f>
        <v>100.73861304883054</v>
      </c>
      <c r="E22" s="28">
        <f t="shared" si="5"/>
        <v>100.040733197556</v>
      </c>
      <c r="F22" s="28">
        <f t="shared" si="5"/>
        <v>100.20358306188926</v>
      </c>
      <c r="G22" s="28">
        <f t="shared" si="5"/>
        <v>100.18285249898415</v>
      </c>
      <c r="H22" s="28">
        <f t="shared" si="5"/>
        <v>100.2230784830663</v>
      </c>
      <c r="I22" s="28">
        <f t="shared" si="5"/>
        <v>100.18211250505868</v>
      </c>
      <c r="J22" s="28">
        <f t="shared" si="5"/>
        <v>100.22217733791152</v>
      </c>
      <c r="K22" s="28">
        <f t="shared" si="5"/>
        <v>100.18137847642079</v>
      </c>
      <c r="L22" s="25"/>
    </row>
    <row r="23" spans="1:12" ht="15.75">
      <c r="A23" s="26" t="s">
        <v>7</v>
      </c>
      <c r="B23" s="26"/>
      <c r="C23" s="117"/>
      <c r="D23" s="117"/>
      <c r="E23" s="118"/>
      <c r="F23" s="118"/>
      <c r="G23" s="118"/>
      <c r="H23" s="118"/>
      <c r="I23" s="118"/>
      <c r="J23" s="118"/>
      <c r="K23" s="118"/>
      <c r="L23" s="25"/>
    </row>
    <row r="24" spans="1:12" ht="15.75">
      <c r="A24" s="64" t="s">
        <v>67</v>
      </c>
      <c r="B24" s="26" t="s">
        <v>9</v>
      </c>
      <c r="C24" s="116">
        <v>360</v>
      </c>
      <c r="D24" s="116">
        <v>370</v>
      </c>
      <c r="E24" s="116">
        <v>371</v>
      </c>
      <c r="F24" s="116">
        <v>372</v>
      </c>
      <c r="G24" s="116">
        <v>373</v>
      </c>
      <c r="H24" s="116">
        <v>374</v>
      </c>
      <c r="I24" s="116">
        <v>375</v>
      </c>
      <c r="J24" s="116">
        <v>376</v>
      </c>
      <c r="K24" s="116">
        <v>377</v>
      </c>
      <c r="L24" s="25"/>
    </row>
    <row r="25" spans="1:12" ht="15.75">
      <c r="A25" s="64" t="s">
        <v>56</v>
      </c>
      <c r="B25" s="26" t="s">
        <v>9</v>
      </c>
      <c r="C25" s="116">
        <v>240</v>
      </c>
      <c r="D25" s="116">
        <v>246</v>
      </c>
      <c r="E25" s="116">
        <v>246</v>
      </c>
      <c r="F25" s="116">
        <v>248</v>
      </c>
      <c r="G25" s="116">
        <v>250</v>
      </c>
      <c r="H25" s="116">
        <v>252</v>
      </c>
      <c r="I25" s="116">
        <v>254</v>
      </c>
      <c r="J25" s="116">
        <v>256</v>
      </c>
      <c r="K25" s="116">
        <v>258</v>
      </c>
      <c r="L25" s="25"/>
    </row>
    <row r="26" spans="1:12" ht="15.75">
      <c r="A26" s="64" t="s">
        <v>57</v>
      </c>
      <c r="B26" s="26" t="s">
        <v>9</v>
      </c>
      <c r="C26" s="116">
        <v>150</v>
      </c>
      <c r="D26" s="116">
        <v>152</v>
      </c>
      <c r="E26" s="116">
        <v>152</v>
      </c>
      <c r="F26" s="116">
        <v>153</v>
      </c>
      <c r="G26" s="116">
        <v>155</v>
      </c>
      <c r="H26" s="116">
        <v>157</v>
      </c>
      <c r="I26" s="116">
        <v>159</v>
      </c>
      <c r="J26" s="116">
        <v>161</v>
      </c>
      <c r="K26" s="116">
        <v>163</v>
      </c>
      <c r="L26" s="25"/>
    </row>
    <row r="27" spans="1:12" ht="31.5">
      <c r="A27" s="64" t="s">
        <v>58</v>
      </c>
      <c r="B27" s="26" t="s">
        <v>9</v>
      </c>
      <c r="C27" s="116">
        <v>2390</v>
      </c>
      <c r="D27" s="116">
        <v>2391</v>
      </c>
      <c r="E27" s="116">
        <v>2392</v>
      </c>
      <c r="F27" s="116">
        <v>2393</v>
      </c>
      <c r="G27" s="116">
        <v>2394</v>
      </c>
      <c r="H27" s="116">
        <v>2395</v>
      </c>
      <c r="I27" s="116">
        <v>2396</v>
      </c>
      <c r="J27" s="116">
        <v>2397</v>
      </c>
      <c r="K27" s="116">
        <v>2398</v>
      </c>
      <c r="L27" s="25"/>
    </row>
    <row r="28" spans="1:12" ht="15.75">
      <c r="A28" s="64" t="s">
        <v>59</v>
      </c>
      <c r="B28" s="26" t="s">
        <v>9</v>
      </c>
      <c r="C28" s="116">
        <v>790</v>
      </c>
      <c r="D28" s="116">
        <v>792</v>
      </c>
      <c r="E28" s="116">
        <v>792</v>
      </c>
      <c r="F28" s="116">
        <v>794</v>
      </c>
      <c r="G28" s="116">
        <v>795</v>
      </c>
      <c r="H28" s="116">
        <v>797</v>
      </c>
      <c r="I28" s="116">
        <v>798</v>
      </c>
      <c r="J28" s="116">
        <v>800</v>
      </c>
      <c r="K28" s="116">
        <v>801</v>
      </c>
      <c r="L28" s="25"/>
    </row>
    <row r="29" spans="1:12" ht="15.75">
      <c r="A29" s="64" t="s">
        <v>60</v>
      </c>
      <c r="B29" s="26" t="s">
        <v>9</v>
      </c>
      <c r="C29" s="116">
        <v>170</v>
      </c>
      <c r="D29" s="116">
        <v>176</v>
      </c>
      <c r="E29" s="116">
        <v>176</v>
      </c>
      <c r="F29" s="116">
        <v>177</v>
      </c>
      <c r="G29" s="116">
        <v>178</v>
      </c>
      <c r="H29" s="116">
        <v>179</v>
      </c>
      <c r="I29" s="116">
        <v>180</v>
      </c>
      <c r="J29" s="116">
        <v>181</v>
      </c>
      <c r="K29" s="116">
        <v>182</v>
      </c>
      <c r="L29" s="25"/>
    </row>
    <row r="30" spans="1:12" ht="15.75">
      <c r="A30" s="64" t="s">
        <v>68</v>
      </c>
      <c r="B30" s="26" t="s">
        <v>9</v>
      </c>
      <c r="C30" s="116">
        <v>774</v>
      </c>
      <c r="D30" s="116">
        <v>783</v>
      </c>
      <c r="E30" s="116">
        <v>783</v>
      </c>
      <c r="F30" s="116">
        <v>785</v>
      </c>
      <c r="G30" s="116">
        <v>786</v>
      </c>
      <c r="H30" s="116">
        <v>788</v>
      </c>
      <c r="I30" s="116">
        <v>789</v>
      </c>
      <c r="J30" s="116">
        <v>791</v>
      </c>
      <c r="K30" s="116">
        <v>792</v>
      </c>
      <c r="L30" s="25"/>
    </row>
    <row r="31" spans="1:12" ht="15.75" customHeight="1">
      <c r="A31" s="79" t="s">
        <v>51</v>
      </c>
      <c r="B31" s="22" t="s">
        <v>9</v>
      </c>
      <c r="C31" s="24">
        <f aca="true" t="shared" si="6" ref="C31:K31">C34+C44</f>
        <v>8470</v>
      </c>
      <c r="D31" s="24">
        <f t="shared" si="6"/>
        <v>9004</v>
      </c>
      <c r="E31" s="24">
        <f t="shared" si="6"/>
        <v>9019</v>
      </c>
      <c r="F31" s="24">
        <f t="shared" si="6"/>
        <v>9050</v>
      </c>
      <c r="G31" s="24">
        <f t="shared" si="6"/>
        <v>9086</v>
      </c>
      <c r="H31" s="24">
        <f t="shared" si="6"/>
        <v>9137</v>
      </c>
      <c r="I31" s="24">
        <f t="shared" si="6"/>
        <v>9204</v>
      </c>
      <c r="J31" s="24">
        <f t="shared" si="6"/>
        <v>9295</v>
      </c>
      <c r="K31" s="24">
        <f t="shared" si="6"/>
        <v>9421</v>
      </c>
      <c r="L31" s="25"/>
    </row>
    <row r="32" spans="1:12" ht="21" customHeight="1">
      <c r="A32" s="79"/>
      <c r="B32" s="26" t="s">
        <v>16</v>
      </c>
      <c r="C32" s="31"/>
      <c r="D32" s="28">
        <f aca="true" t="shared" si="7" ref="D32:K32">D31/C31*100</f>
        <v>106.30460448642268</v>
      </c>
      <c r="E32" s="28">
        <f t="shared" si="7"/>
        <v>100.16659262549979</v>
      </c>
      <c r="F32" s="28">
        <f t="shared" si="7"/>
        <v>100.34371881583324</v>
      </c>
      <c r="G32" s="28">
        <f t="shared" si="7"/>
        <v>100.39779005524862</v>
      </c>
      <c r="H32" s="28">
        <f t="shared" si="7"/>
        <v>100.561303103676</v>
      </c>
      <c r="I32" s="28">
        <f t="shared" si="7"/>
        <v>100.73328225894713</v>
      </c>
      <c r="J32" s="28">
        <f t="shared" si="7"/>
        <v>100.98870056497175</v>
      </c>
      <c r="K32" s="28">
        <f t="shared" si="7"/>
        <v>101.35556750941366</v>
      </c>
      <c r="L32" s="25"/>
    </row>
    <row r="33" spans="1:12" ht="15.75">
      <c r="A33" s="23" t="s">
        <v>13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5"/>
    </row>
    <row r="34" spans="1:12" ht="15.75">
      <c r="A34" s="79" t="s">
        <v>52</v>
      </c>
      <c r="B34" s="22" t="s">
        <v>9</v>
      </c>
      <c r="C34" s="30">
        <f aca="true" t="shared" si="8" ref="C34:K34">SUM(C37:C43)</f>
        <v>4477</v>
      </c>
      <c r="D34" s="30">
        <f t="shared" si="8"/>
        <v>4951</v>
      </c>
      <c r="E34" s="30">
        <f t="shared" si="8"/>
        <v>4961</v>
      </c>
      <c r="F34" s="30">
        <f t="shared" si="8"/>
        <v>4978</v>
      </c>
      <c r="G34" s="30">
        <f t="shared" si="8"/>
        <v>4998</v>
      </c>
      <c r="H34" s="30">
        <f t="shared" si="8"/>
        <v>5026</v>
      </c>
      <c r="I34" s="30">
        <f t="shared" si="8"/>
        <v>5063</v>
      </c>
      <c r="J34" s="30">
        <f t="shared" si="8"/>
        <v>5113</v>
      </c>
      <c r="K34" s="30">
        <f t="shared" si="8"/>
        <v>5182</v>
      </c>
      <c r="L34" s="25"/>
    </row>
    <row r="35" spans="1:12" ht="21.75" customHeight="1">
      <c r="A35" s="79"/>
      <c r="B35" s="26" t="s">
        <v>16</v>
      </c>
      <c r="C35" s="31"/>
      <c r="D35" s="28">
        <f aca="true" t="shared" si="9" ref="D35:K35">D34/C34*100</f>
        <v>110.58744695108331</v>
      </c>
      <c r="E35" s="28">
        <f t="shared" si="9"/>
        <v>100.2019793981014</v>
      </c>
      <c r="F35" s="28">
        <f t="shared" si="9"/>
        <v>100.34267284821607</v>
      </c>
      <c r="G35" s="28">
        <f t="shared" si="9"/>
        <v>100.40176777822418</v>
      </c>
      <c r="H35" s="28">
        <f t="shared" si="9"/>
        <v>100.56022408963585</v>
      </c>
      <c r="I35" s="28">
        <f t="shared" si="9"/>
        <v>100.73617190608834</v>
      </c>
      <c r="J35" s="28">
        <f t="shared" si="9"/>
        <v>100.98755678451512</v>
      </c>
      <c r="K35" s="28">
        <f t="shared" si="9"/>
        <v>101.34950127126932</v>
      </c>
      <c r="L35" s="25"/>
    </row>
    <row r="36" spans="1:12" ht="15.75">
      <c r="A36" s="32" t="s">
        <v>7</v>
      </c>
      <c r="B36" s="26"/>
      <c r="C36" s="114"/>
      <c r="D36" s="114"/>
      <c r="E36" s="114"/>
      <c r="F36" s="114"/>
      <c r="G36" s="114"/>
      <c r="H36" s="114"/>
      <c r="I36" s="114"/>
      <c r="J36" s="114"/>
      <c r="K36" s="114"/>
      <c r="L36" s="25"/>
    </row>
    <row r="37" spans="1:12" ht="15.75">
      <c r="A37" s="64" t="s">
        <v>67</v>
      </c>
      <c r="B37" s="26" t="s">
        <v>9</v>
      </c>
      <c r="C37" s="119">
        <v>835</v>
      </c>
      <c r="D37" s="120">
        <v>851</v>
      </c>
      <c r="E37" s="116">
        <v>854</v>
      </c>
      <c r="F37" s="116">
        <v>856</v>
      </c>
      <c r="G37" s="116">
        <v>859</v>
      </c>
      <c r="H37" s="116">
        <v>864</v>
      </c>
      <c r="I37" s="116">
        <v>870</v>
      </c>
      <c r="J37" s="116">
        <v>879</v>
      </c>
      <c r="K37" s="116">
        <v>892</v>
      </c>
      <c r="L37" s="25"/>
    </row>
    <row r="38" spans="1:12" ht="15.75">
      <c r="A38" s="64" t="s">
        <v>56</v>
      </c>
      <c r="B38" s="26" t="s">
        <v>9</v>
      </c>
      <c r="C38" s="121">
        <v>1108</v>
      </c>
      <c r="D38" s="120">
        <v>1119</v>
      </c>
      <c r="E38" s="116">
        <v>1121</v>
      </c>
      <c r="F38" s="116">
        <v>1125</v>
      </c>
      <c r="G38" s="116">
        <v>1130</v>
      </c>
      <c r="H38" s="116">
        <v>1136</v>
      </c>
      <c r="I38" s="116">
        <v>1144</v>
      </c>
      <c r="J38" s="116">
        <v>1156</v>
      </c>
      <c r="K38" s="116">
        <v>1174</v>
      </c>
      <c r="L38" s="25"/>
    </row>
    <row r="39" spans="1:12" ht="15.75">
      <c r="A39" s="64" t="s">
        <v>57</v>
      </c>
      <c r="B39" s="26" t="s">
        <v>9</v>
      </c>
      <c r="C39" s="121">
        <v>420</v>
      </c>
      <c r="D39" s="120">
        <v>446</v>
      </c>
      <c r="E39" s="116">
        <v>447</v>
      </c>
      <c r="F39" s="116">
        <v>448</v>
      </c>
      <c r="G39" s="116">
        <v>450</v>
      </c>
      <c r="H39" s="116">
        <v>453</v>
      </c>
      <c r="I39" s="116">
        <v>456</v>
      </c>
      <c r="J39" s="116">
        <v>461</v>
      </c>
      <c r="K39" s="116">
        <v>467</v>
      </c>
      <c r="L39" s="25"/>
    </row>
    <row r="40" spans="1:12" ht="31.5">
      <c r="A40" s="64" t="s">
        <v>58</v>
      </c>
      <c r="B40" s="26" t="s">
        <v>9</v>
      </c>
      <c r="C40" s="121">
        <v>1023</v>
      </c>
      <c r="D40" s="121">
        <v>1063</v>
      </c>
      <c r="E40" s="116">
        <v>1065</v>
      </c>
      <c r="F40" s="116">
        <v>1069</v>
      </c>
      <c r="G40" s="116">
        <v>1073</v>
      </c>
      <c r="H40" s="116">
        <v>1077</v>
      </c>
      <c r="I40" s="116">
        <v>1081</v>
      </c>
      <c r="J40" s="116">
        <v>1085</v>
      </c>
      <c r="K40" s="116">
        <v>1089</v>
      </c>
      <c r="L40" s="25"/>
    </row>
    <row r="41" spans="1:12" ht="15.75">
      <c r="A41" s="64" t="s">
        <v>59</v>
      </c>
      <c r="B41" s="26" t="s">
        <v>9</v>
      </c>
      <c r="C41" s="121">
        <v>200</v>
      </c>
      <c r="D41" s="120">
        <v>211</v>
      </c>
      <c r="E41" s="116">
        <v>211</v>
      </c>
      <c r="F41" s="116">
        <v>212</v>
      </c>
      <c r="G41" s="116">
        <v>213</v>
      </c>
      <c r="H41" s="116">
        <v>216</v>
      </c>
      <c r="I41" s="116">
        <v>220</v>
      </c>
      <c r="J41" s="116">
        <v>226</v>
      </c>
      <c r="K41" s="116">
        <v>233</v>
      </c>
      <c r="L41" s="25"/>
    </row>
    <row r="42" spans="1:12" ht="15.75">
      <c r="A42" s="64" t="s">
        <v>60</v>
      </c>
      <c r="B42" s="26" t="s">
        <v>9</v>
      </c>
      <c r="C42" s="121">
        <v>170</v>
      </c>
      <c r="D42" s="120">
        <v>173</v>
      </c>
      <c r="E42" s="116">
        <v>173</v>
      </c>
      <c r="F42" s="116">
        <v>174</v>
      </c>
      <c r="G42" s="116">
        <v>175</v>
      </c>
      <c r="H42" s="116">
        <v>176</v>
      </c>
      <c r="I42" s="116">
        <v>179</v>
      </c>
      <c r="J42" s="116">
        <v>182</v>
      </c>
      <c r="K42" s="116">
        <v>188</v>
      </c>
      <c r="L42" s="25"/>
    </row>
    <row r="43" spans="1:12" ht="15.75">
      <c r="A43" s="64" t="s">
        <v>68</v>
      </c>
      <c r="B43" s="26" t="s">
        <v>9</v>
      </c>
      <c r="C43" s="116">
        <v>721</v>
      </c>
      <c r="D43" s="120">
        <v>1088</v>
      </c>
      <c r="E43" s="116">
        <v>1090</v>
      </c>
      <c r="F43" s="116">
        <v>1094</v>
      </c>
      <c r="G43" s="116">
        <v>1098</v>
      </c>
      <c r="H43" s="116">
        <v>1104</v>
      </c>
      <c r="I43" s="116">
        <v>1113</v>
      </c>
      <c r="J43" s="116">
        <v>1124</v>
      </c>
      <c r="K43" s="116">
        <v>1139</v>
      </c>
      <c r="L43" s="25"/>
    </row>
    <row r="44" spans="1:12" ht="15.75">
      <c r="A44" s="79" t="s">
        <v>10</v>
      </c>
      <c r="B44" s="22" t="s">
        <v>9</v>
      </c>
      <c r="C44" s="30">
        <f aca="true" t="shared" si="10" ref="C44:K44">SUM(C47:C53)</f>
        <v>3993</v>
      </c>
      <c r="D44" s="30">
        <f t="shared" si="10"/>
        <v>4053</v>
      </c>
      <c r="E44" s="30">
        <f t="shared" si="10"/>
        <v>4058</v>
      </c>
      <c r="F44" s="30">
        <f t="shared" si="10"/>
        <v>4072</v>
      </c>
      <c r="G44" s="30">
        <f t="shared" si="10"/>
        <v>4088</v>
      </c>
      <c r="H44" s="30">
        <f t="shared" si="10"/>
        <v>4111</v>
      </c>
      <c r="I44" s="30">
        <f t="shared" si="10"/>
        <v>4141</v>
      </c>
      <c r="J44" s="30">
        <f t="shared" si="10"/>
        <v>4182</v>
      </c>
      <c r="K44" s="30">
        <f t="shared" si="10"/>
        <v>4239</v>
      </c>
      <c r="L44" s="25"/>
    </row>
    <row r="45" spans="1:12" ht="18" customHeight="1">
      <c r="A45" s="79"/>
      <c r="B45" s="26" t="s">
        <v>16</v>
      </c>
      <c r="C45" s="31"/>
      <c r="D45" s="28">
        <f aca="true" t="shared" si="11" ref="D45:K45">D44/C44*100</f>
        <v>101.50262960180316</v>
      </c>
      <c r="E45" s="28">
        <f t="shared" si="11"/>
        <v>100.12336540833951</v>
      </c>
      <c r="F45" s="28">
        <f t="shared" si="11"/>
        <v>100.34499753573189</v>
      </c>
      <c r="G45" s="28">
        <f t="shared" si="11"/>
        <v>100.39292730844794</v>
      </c>
      <c r="H45" s="28">
        <f t="shared" si="11"/>
        <v>100.56262230919766</v>
      </c>
      <c r="I45" s="28">
        <f t="shared" si="11"/>
        <v>100.72974945268791</v>
      </c>
      <c r="J45" s="28">
        <f t="shared" si="11"/>
        <v>100.99009900990099</v>
      </c>
      <c r="K45" s="28">
        <f t="shared" si="11"/>
        <v>101.36298421807749</v>
      </c>
      <c r="L45" s="25"/>
    </row>
    <row r="46" spans="1:12" ht="15.75">
      <c r="A46" s="32" t="s">
        <v>7</v>
      </c>
      <c r="B46" s="26"/>
      <c r="C46" s="114"/>
      <c r="D46" s="114"/>
      <c r="E46" s="114"/>
      <c r="F46" s="114"/>
      <c r="G46" s="114"/>
      <c r="H46" s="114"/>
      <c r="I46" s="114"/>
      <c r="J46" s="114"/>
      <c r="K46" s="114"/>
      <c r="L46" s="25"/>
    </row>
    <row r="47" spans="1:12" ht="15.75">
      <c r="A47" s="64" t="s">
        <v>67</v>
      </c>
      <c r="B47" s="26" t="s">
        <v>9</v>
      </c>
      <c r="C47" s="116">
        <v>248</v>
      </c>
      <c r="D47" s="116">
        <v>255</v>
      </c>
      <c r="E47" s="116">
        <v>257</v>
      </c>
      <c r="F47" s="116">
        <v>259</v>
      </c>
      <c r="G47" s="116">
        <v>263</v>
      </c>
      <c r="H47" s="116">
        <v>268</v>
      </c>
      <c r="I47" s="116">
        <v>273</v>
      </c>
      <c r="J47" s="116">
        <v>278</v>
      </c>
      <c r="K47" s="116">
        <v>283</v>
      </c>
      <c r="L47" s="25"/>
    </row>
    <row r="48" spans="1:12" ht="15.75">
      <c r="A48" s="64" t="s">
        <v>56</v>
      </c>
      <c r="B48" s="26" t="s">
        <v>9</v>
      </c>
      <c r="C48" s="116">
        <v>488</v>
      </c>
      <c r="D48" s="116">
        <v>494</v>
      </c>
      <c r="E48" s="116">
        <v>495</v>
      </c>
      <c r="F48" s="116">
        <v>498</v>
      </c>
      <c r="G48" s="116">
        <v>502</v>
      </c>
      <c r="H48" s="116">
        <v>508</v>
      </c>
      <c r="I48" s="116">
        <v>513</v>
      </c>
      <c r="J48" s="116">
        <v>518</v>
      </c>
      <c r="K48" s="116">
        <v>523</v>
      </c>
      <c r="L48" s="25"/>
    </row>
    <row r="49" spans="1:12" ht="15.75">
      <c r="A49" s="64" t="s">
        <v>57</v>
      </c>
      <c r="B49" s="26" t="s">
        <v>9</v>
      </c>
      <c r="C49" s="116">
        <v>90</v>
      </c>
      <c r="D49" s="116">
        <v>91</v>
      </c>
      <c r="E49" s="116">
        <v>91</v>
      </c>
      <c r="F49" s="116">
        <v>92</v>
      </c>
      <c r="G49" s="116">
        <v>95</v>
      </c>
      <c r="H49" s="116">
        <v>99</v>
      </c>
      <c r="I49" s="116">
        <v>104</v>
      </c>
      <c r="J49" s="116">
        <v>110</v>
      </c>
      <c r="K49" s="116">
        <v>117</v>
      </c>
      <c r="L49" s="25"/>
    </row>
    <row r="50" spans="1:12" ht="31.5">
      <c r="A50" s="64" t="s">
        <v>58</v>
      </c>
      <c r="B50" s="26" t="s">
        <v>9</v>
      </c>
      <c r="C50" s="116">
        <v>2093</v>
      </c>
      <c r="D50" s="116">
        <v>2125</v>
      </c>
      <c r="E50" s="116">
        <v>2127</v>
      </c>
      <c r="F50" s="116">
        <v>2129</v>
      </c>
      <c r="G50" s="116">
        <v>2131</v>
      </c>
      <c r="H50" s="116">
        <v>2133</v>
      </c>
      <c r="I50" s="116">
        <v>2135</v>
      </c>
      <c r="J50" s="116">
        <v>2137</v>
      </c>
      <c r="K50" s="116">
        <v>2142</v>
      </c>
      <c r="L50" s="25"/>
    </row>
    <row r="51" spans="1:12" ht="15.75">
      <c r="A51" s="64" t="s">
        <v>59</v>
      </c>
      <c r="B51" s="26" t="s">
        <v>9</v>
      </c>
      <c r="C51" s="116">
        <v>366</v>
      </c>
      <c r="D51" s="116">
        <v>372</v>
      </c>
      <c r="E51" s="116">
        <v>372</v>
      </c>
      <c r="F51" s="116">
        <v>374</v>
      </c>
      <c r="G51" s="116">
        <v>375</v>
      </c>
      <c r="H51" s="116">
        <v>377</v>
      </c>
      <c r="I51" s="116">
        <v>382</v>
      </c>
      <c r="J51" s="116">
        <v>390</v>
      </c>
      <c r="K51" s="116">
        <v>400</v>
      </c>
      <c r="L51" s="25"/>
    </row>
    <row r="52" spans="1:12" ht="15.75">
      <c r="A52" s="64" t="s">
        <v>60</v>
      </c>
      <c r="B52" s="26" t="s">
        <v>9</v>
      </c>
      <c r="C52" s="116">
        <v>357</v>
      </c>
      <c r="D52" s="116">
        <v>363</v>
      </c>
      <c r="E52" s="116">
        <v>363</v>
      </c>
      <c r="F52" s="116">
        <v>365</v>
      </c>
      <c r="G52" s="116">
        <v>366</v>
      </c>
      <c r="H52" s="116">
        <v>368</v>
      </c>
      <c r="I52" s="116">
        <v>373</v>
      </c>
      <c r="J52" s="116">
        <v>380</v>
      </c>
      <c r="K52" s="116">
        <v>390</v>
      </c>
      <c r="L52" s="25"/>
    </row>
    <row r="53" spans="1:12" ht="15.75">
      <c r="A53" s="64" t="s">
        <v>68</v>
      </c>
      <c r="B53" s="26" t="s">
        <v>9</v>
      </c>
      <c r="C53" s="122">
        <v>351</v>
      </c>
      <c r="D53" s="122">
        <v>353</v>
      </c>
      <c r="E53" s="116">
        <v>353</v>
      </c>
      <c r="F53" s="116">
        <v>355</v>
      </c>
      <c r="G53" s="116">
        <v>356</v>
      </c>
      <c r="H53" s="116">
        <v>358</v>
      </c>
      <c r="I53" s="116">
        <v>361</v>
      </c>
      <c r="J53" s="116">
        <v>369</v>
      </c>
      <c r="K53" s="116">
        <v>384</v>
      </c>
      <c r="L53" s="25"/>
    </row>
    <row r="54" spans="1:12" ht="35.25" customHeight="1">
      <c r="A54" s="79" t="s">
        <v>38</v>
      </c>
      <c r="B54" s="22" t="s">
        <v>17</v>
      </c>
      <c r="C54" s="27">
        <f aca="true" t="shared" si="12" ref="C54:K54">C57+C74</f>
        <v>37595.14114903483</v>
      </c>
      <c r="D54" s="27">
        <f t="shared" si="12"/>
        <v>49950.44350191318</v>
      </c>
      <c r="E54" s="27">
        <f t="shared" si="12"/>
        <v>52364.82053963831</v>
      </c>
      <c r="F54" s="27">
        <f t="shared" si="12"/>
        <v>55504.04147832861</v>
      </c>
      <c r="G54" s="27">
        <f t="shared" si="12"/>
        <v>59067.5675562018</v>
      </c>
      <c r="H54" s="27">
        <f t="shared" si="12"/>
        <v>63113.86733325546</v>
      </c>
      <c r="I54" s="27">
        <f t="shared" si="12"/>
        <v>67683.38718001657</v>
      </c>
      <c r="J54" s="27">
        <f t="shared" si="12"/>
        <v>72770.98354824148</v>
      </c>
      <c r="K54" s="27">
        <f t="shared" si="12"/>
        <v>78616.19857949979</v>
      </c>
      <c r="L54" s="25"/>
    </row>
    <row r="55" spans="1:12" ht="21.75" customHeight="1">
      <c r="A55" s="79"/>
      <c r="B55" s="26" t="s">
        <v>16</v>
      </c>
      <c r="C55" s="27"/>
      <c r="D55" s="28">
        <f aca="true" t="shared" si="13" ref="D55:K55">D54/C54*100</f>
        <v>132.86409353777765</v>
      </c>
      <c r="E55" s="28">
        <f t="shared" si="13"/>
        <v>104.83354474646988</v>
      </c>
      <c r="F55" s="28">
        <f t="shared" si="13"/>
        <v>105.99490441548257</v>
      </c>
      <c r="G55" s="28">
        <f t="shared" si="13"/>
        <v>106.4203001852839</v>
      </c>
      <c r="H55" s="28">
        <f t="shared" si="13"/>
        <v>106.85029017523648</v>
      </c>
      <c r="I55" s="28">
        <f t="shared" si="13"/>
        <v>107.24012018251553</v>
      </c>
      <c r="J55" s="28">
        <f t="shared" si="13"/>
        <v>107.51675792272852</v>
      </c>
      <c r="K55" s="28">
        <f t="shared" si="13"/>
        <v>108.03234303873795</v>
      </c>
      <c r="L55" s="25"/>
    </row>
    <row r="56" spans="1:12" ht="15.75">
      <c r="A56" s="23" t="s">
        <v>13</v>
      </c>
      <c r="B56" s="22"/>
      <c r="C56" s="27"/>
      <c r="D56" s="27"/>
      <c r="E56" s="27"/>
      <c r="F56" s="27"/>
      <c r="G56" s="27"/>
      <c r="H56" s="27"/>
      <c r="I56" s="27"/>
      <c r="J56" s="27"/>
      <c r="K56" s="27"/>
      <c r="L56" s="25"/>
    </row>
    <row r="57" spans="1:12" ht="31.5">
      <c r="A57" s="82" t="s">
        <v>34</v>
      </c>
      <c r="B57" s="29" t="s">
        <v>17</v>
      </c>
      <c r="C57" s="31">
        <f>C60+C62+C64+C66+C68+C70+C72</f>
        <v>23421.608851337278</v>
      </c>
      <c r="D57" s="31">
        <f aca="true" t="shared" si="14" ref="D57:K57">D60+D62+D64+D66+D68+D70+D72</f>
        <v>35236.23395147247</v>
      </c>
      <c r="E57" s="31">
        <f t="shared" si="14"/>
        <v>36939.39308648771</v>
      </c>
      <c r="F57" s="31">
        <f t="shared" si="14"/>
        <v>39153.874393682025</v>
      </c>
      <c r="G57" s="31">
        <f t="shared" si="14"/>
        <v>41667.67066392542</v>
      </c>
      <c r="H57" s="31">
        <f t="shared" si="14"/>
        <v>44522.02701366619</v>
      </c>
      <c r="I57" s="31">
        <f t="shared" si="14"/>
        <v>47745.475277147656</v>
      </c>
      <c r="J57" s="31">
        <f t="shared" si="14"/>
        <v>51334.38707278704</v>
      </c>
      <c r="K57" s="31">
        <f t="shared" si="14"/>
        <v>55457.74113930684</v>
      </c>
      <c r="L57" s="25"/>
    </row>
    <row r="58" spans="1:12" ht="20.25" customHeight="1">
      <c r="A58" s="82"/>
      <c r="B58" s="34" t="s">
        <v>16</v>
      </c>
      <c r="C58" s="31"/>
      <c r="D58" s="35">
        <f aca="true" t="shared" si="15" ref="D58:K58">D57/C57*100</f>
        <v>150.4432687571786</v>
      </c>
      <c r="E58" s="35">
        <f t="shared" si="15"/>
        <v>104.83354474646988</v>
      </c>
      <c r="F58" s="35">
        <f t="shared" si="15"/>
        <v>105.99490441548257</v>
      </c>
      <c r="G58" s="35">
        <f t="shared" si="15"/>
        <v>106.4203001852839</v>
      </c>
      <c r="H58" s="35">
        <f t="shared" si="15"/>
        <v>106.85029017523648</v>
      </c>
      <c r="I58" s="35">
        <f t="shared" si="15"/>
        <v>107.24012018251554</v>
      </c>
      <c r="J58" s="35">
        <f t="shared" si="15"/>
        <v>107.51675792272852</v>
      </c>
      <c r="K58" s="35">
        <f t="shared" si="15"/>
        <v>108.03234303873795</v>
      </c>
      <c r="L58" s="25"/>
    </row>
    <row r="59" spans="1:12" ht="15.75">
      <c r="A59" s="32" t="s">
        <v>7</v>
      </c>
      <c r="B59" s="34"/>
      <c r="C59" s="66"/>
      <c r="D59" s="66"/>
      <c r="E59" s="35"/>
      <c r="F59" s="35"/>
      <c r="G59" s="35"/>
      <c r="H59" s="35"/>
      <c r="I59" s="35"/>
      <c r="J59" s="35"/>
      <c r="K59" s="35"/>
      <c r="L59" s="25"/>
    </row>
    <row r="60" spans="1:12" ht="31.5">
      <c r="A60" s="77" t="s">
        <v>67</v>
      </c>
      <c r="B60" s="26" t="s">
        <v>17</v>
      </c>
      <c r="C60" s="123">
        <v>1447.32958700068</v>
      </c>
      <c r="D60" s="66">
        <f>C60*D61/100</f>
        <v>1639.7237735583333</v>
      </c>
      <c r="E60" s="66">
        <f aca="true" t="shared" si="16" ref="E60:K60">D60*E61/100</f>
        <v>1718.9805558717803</v>
      </c>
      <c r="F60" s="66">
        <f t="shared" si="16"/>
        <v>1822.0317971170239</v>
      </c>
      <c r="G60" s="66">
        <f t="shared" si="16"/>
        <v>1939.0117079632598</v>
      </c>
      <c r="H60" s="66">
        <f t="shared" si="16"/>
        <v>2071.8396364905525</v>
      </c>
      <c r="I60" s="66">
        <f t="shared" si="16"/>
        <v>2221.843316161461</v>
      </c>
      <c r="J60" s="66">
        <f t="shared" si="16"/>
        <v>2388.8538996596417</v>
      </c>
      <c r="K60" s="66">
        <f t="shared" si="16"/>
        <v>2580.734839574573</v>
      </c>
      <c r="L60" s="25"/>
    </row>
    <row r="61" spans="1:12" ht="21" customHeight="1">
      <c r="A61" s="78"/>
      <c r="B61" s="26" t="s">
        <v>16</v>
      </c>
      <c r="C61" s="66"/>
      <c r="D61" s="66">
        <v>113.29304591612434</v>
      </c>
      <c r="E61" s="66">
        <v>104.83354474646991</v>
      </c>
      <c r="F61" s="66">
        <v>105.99490441548254</v>
      </c>
      <c r="G61" s="66">
        <v>106.4203001852839</v>
      </c>
      <c r="H61" s="66">
        <v>106.85029017523651</v>
      </c>
      <c r="I61" s="66">
        <v>107.24012018251553</v>
      </c>
      <c r="J61" s="66">
        <v>107.51675792272852</v>
      </c>
      <c r="K61" s="66">
        <v>108.03234303873795</v>
      </c>
      <c r="L61" s="25"/>
    </row>
    <row r="62" spans="1:12" ht="31.5">
      <c r="A62" s="77" t="s">
        <v>56</v>
      </c>
      <c r="B62" s="26" t="s">
        <v>17</v>
      </c>
      <c r="C62" s="66">
        <v>2753.1190130034624</v>
      </c>
      <c r="D62" s="66">
        <f>C62*D63/100</f>
        <v>4194.852153833649</v>
      </c>
      <c r="E62" s="66">
        <f aca="true" t="shared" si="17" ref="E62:K62">D62*E63/100</f>
        <v>4397.6122097374555</v>
      </c>
      <c r="F62" s="66">
        <f t="shared" si="17"/>
        <v>4661.244858274806</v>
      </c>
      <c r="G62" s="66">
        <f t="shared" si="17"/>
        <v>4960.510770547159</v>
      </c>
      <c r="H62" s="66">
        <f t="shared" si="17"/>
        <v>5300.3201525035</v>
      </c>
      <c r="I62" s="66">
        <f t="shared" si="17"/>
        <v>5684.069701602844</v>
      </c>
      <c r="J62" s="66">
        <f t="shared" si="17"/>
        <v>6111.327461231487</v>
      </c>
      <c r="K62" s="66">
        <f t="shared" si="17"/>
        <v>6602.210247138195</v>
      </c>
      <c r="L62" s="25"/>
    </row>
    <row r="63" spans="1:12" ht="22.5" customHeight="1">
      <c r="A63" s="78"/>
      <c r="B63" s="26" t="s">
        <v>16</v>
      </c>
      <c r="C63" s="66"/>
      <c r="D63" s="66">
        <v>152.36726541862626</v>
      </c>
      <c r="E63" s="66">
        <v>104.83354474646991</v>
      </c>
      <c r="F63" s="66">
        <v>105.99490441548254</v>
      </c>
      <c r="G63" s="66">
        <v>106.4203001852839</v>
      </c>
      <c r="H63" s="66">
        <v>106.85029017523651</v>
      </c>
      <c r="I63" s="66">
        <v>107.24012018251553</v>
      </c>
      <c r="J63" s="66">
        <v>107.51675792272852</v>
      </c>
      <c r="K63" s="66">
        <v>108.03234303873795</v>
      </c>
      <c r="L63" s="25"/>
    </row>
    <row r="64" spans="1:12" ht="31.5">
      <c r="A64" s="77" t="s">
        <v>57</v>
      </c>
      <c r="B64" s="26" t="s">
        <v>17</v>
      </c>
      <c r="C64" s="66">
        <v>384.44013182393314</v>
      </c>
      <c r="D64" s="66">
        <f>C64*D65/100</f>
        <v>454.4316532923543</v>
      </c>
      <c r="E64" s="66">
        <f aca="true" t="shared" si="18" ref="E64:K64">D64*E65/100</f>
        <v>476.3968105963633</v>
      </c>
      <c r="F64" s="66">
        <f t="shared" si="18"/>
        <v>504.95634403002265</v>
      </c>
      <c r="G64" s="66">
        <f t="shared" si="18"/>
        <v>537.376057121385</v>
      </c>
      <c r="H64" s="66">
        <f t="shared" si="18"/>
        <v>574.1878763664446</v>
      </c>
      <c r="I64" s="66">
        <f t="shared" si="18"/>
        <v>615.7597686888089</v>
      </c>
      <c r="J64" s="66">
        <f t="shared" si="18"/>
        <v>662.0449398866997</v>
      </c>
      <c r="K64" s="66">
        <f t="shared" si="18"/>
        <v>715.2226605290058</v>
      </c>
      <c r="L64" s="25"/>
    </row>
    <row r="65" spans="1:12" ht="20.25" customHeight="1">
      <c r="A65" s="78"/>
      <c r="B65" s="26" t="s">
        <v>16</v>
      </c>
      <c r="C65" s="66"/>
      <c r="D65" s="66">
        <v>118.20609131943489</v>
      </c>
      <c r="E65" s="66">
        <v>104.83354474646991</v>
      </c>
      <c r="F65" s="66">
        <v>105.99490441548254</v>
      </c>
      <c r="G65" s="66">
        <v>106.4203001852839</v>
      </c>
      <c r="H65" s="66">
        <v>106.85029017523651</v>
      </c>
      <c r="I65" s="66">
        <v>107.24012018251553</v>
      </c>
      <c r="J65" s="66">
        <v>107.51675792272852</v>
      </c>
      <c r="K65" s="66">
        <v>108.03234303873795</v>
      </c>
      <c r="L65" s="25"/>
    </row>
    <row r="66" spans="1:12" ht="31.5">
      <c r="A66" s="77" t="s">
        <v>58</v>
      </c>
      <c r="B66" s="26" t="s">
        <v>17</v>
      </c>
      <c r="C66" s="66">
        <v>16548.205547677997</v>
      </c>
      <c r="D66" s="66">
        <f>C66*D67/100</f>
        <v>23127.476376561288</v>
      </c>
      <c r="E66" s="66">
        <f aca="true" t="shared" si="19" ref="E66:K66">D66*E67/100</f>
        <v>24245.353295951634</v>
      </c>
      <c r="F66" s="66">
        <f t="shared" si="19"/>
        <v>25698.83905123998</v>
      </c>
      <c r="G66" s="66">
        <f t="shared" si="19"/>
        <v>27348.78166246255</v>
      </c>
      <c r="H66" s="66">
        <f t="shared" si="19"/>
        <v>29222.252565733106</v>
      </c>
      <c r="I66" s="66">
        <f t="shared" si="19"/>
        <v>31337.97877153041</v>
      </c>
      <c r="J66" s="66">
        <f t="shared" si="19"/>
        <v>33693.578773662404</v>
      </c>
      <c r="K66" s="66">
        <f t="shared" si="19"/>
        <v>36399.96260279036</v>
      </c>
      <c r="L66" s="25"/>
    </row>
    <row r="67" spans="1:12" ht="21.75" customHeight="1">
      <c r="A67" s="78"/>
      <c r="B67" s="26" t="s">
        <v>16</v>
      </c>
      <c r="C67" s="66"/>
      <c r="D67" s="66">
        <v>139.75821311819806</v>
      </c>
      <c r="E67" s="66">
        <v>104.83354474646991</v>
      </c>
      <c r="F67" s="66">
        <v>105.99490441548254</v>
      </c>
      <c r="G67" s="66">
        <v>106.4203001852839</v>
      </c>
      <c r="H67" s="66">
        <v>106.85029017523651</v>
      </c>
      <c r="I67" s="66">
        <v>107.24012018251553</v>
      </c>
      <c r="J67" s="66">
        <v>107.51675792272852</v>
      </c>
      <c r="K67" s="66">
        <v>108.03234303873795</v>
      </c>
      <c r="L67" s="25"/>
    </row>
    <row r="68" spans="1:12" ht="31.5">
      <c r="A68" s="77" t="s">
        <v>59</v>
      </c>
      <c r="B68" s="26" t="s">
        <v>17</v>
      </c>
      <c r="C68" s="123">
        <v>820.5317257513855</v>
      </c>
      <c r="D68" s="66">
        <f>C68*D69/100</f>
        <v>838.582850627291</v>
      </c>
      <c r="E68" s="66">
        <f aca="true" t="shared" si="20" ref="E68:K68">D68*E69/100</f>
        <v>879.116127948584</v>
      </c>
      <c r="F68" s="66">
        <f t="shared" si="20"/>
        <v>931.8182995201928</v>
      </c>
      <c r="G68" s="66">
        <f t="shared" si="20"/>
        <v>991.643831530797</v>
      </c>
      <c r="H68" s="66">
        <f t="shared" si="20"/>
        <v>1059.57431149549</v>
      </c>
      <c r="I68" s="66">
        <f t="shared" si="20"/>
        <v>1136.288765070825</v>
      </c>
      <c r="J68" s="66">
        <f t="shared" si="20"/>
        <v>1221.7008408443603</v>
      </c>
      <c r="K68" s="66">
        <f t="shared" si="20"/>
        <v>1319.832043288125</v>
      </c>
      <c r="L68" s="25"/>
    </row>
    <row r="69" spans="1:12" ht="24" customHeight="1">
      <c r="A69" s="78"/>
      <c r="B69" s="26" t="s">
        <v>16</v>
      </c>
      <c r="C69" s="66"/>
      <c r="D69" s="66">
        <v>102.19993015618935</v>
      </c>
      <c r="E69" s="66">
        <v>104.83354474646991</v>
      </c>
      <c r="F69" s="66">
        <v>105.99490441548254</v>
      </c>
      <c r="G69" s="66">
        <v>106.4203001852839</v>
      </c>
      <c r="H69" s="66">
        <v>106.85029017523651</v>
      </c>
      <c r="I69" s="66">
        <v>107.24012018251553</v>
      </c>
      <c r="J69" s="66">
        <v>107.51675792272852</v>
      </c>
      <c r="K69" s="66">
        <v>108.03234303873795</v>
      </c>
      <c r="L69" s="25"/>
    </row>
    <row r="70" spans="1:12" ht="31.5">
      <c r="A70" s="77" t="s">
        <v>60</v>
      </c>
      <c r="B70" s="26" t="s">
        <v>17</v>
      </c>
      <c r="C70" s="66">
        <v>605.2826074540894</v>
      </c>
      <c r="D70" s="66">
        <f>C70*D71/100</f>
        <v>618.5988799100915</v>
      </c>
      <c r="E70" s="66">
        <f aca="true" t="shared" si="21" ref="E70:K70">D70*E71/100</f>
        <v>648.4991335717074</v>
      </c>
      <c r="F70" s="66">
        <f t="shared" si="21"/>
        <v>687.3760367645637</v>
      </c>
      <c r="G70" s="66">
        <f t="shared" si="21"/>
        <v>731.5076417265561</v>
      </c>
      <c r="H70" s="66">
        <f t="shared" si="21"/>
        <v>781.6180378388547</v>
      </c>
      <c r="I70" s="66">
        <f t="shared" si="21"/>
        <v>838.2081231466074</v>
      </c>
      <c r="J70" s="66">
        <f t="shared" si="21"/>
        <v>901.214198652184</v>
      </c>
      <c r="K70" s="66">
        <f t="shared" si="21"/>
        <v>973.6028146017406</v>
      </c>
      <c r="L70" s="25"/>
    </row>
    <row r="71" spans="1:12" ht="21" customHeight="1">
      <c r="A71" s="78"/>
      <c r="B71" s="26" t="s">
        <v>16</v>
      </c>
      <c r="C71" s="66"/>
      <c r="D71" s="66">
        <v>102.20000910186604</v>
      </c>
      <c r="E71" s="66">
        <v>104.83354474646991</v>
      </c>
      <c r="F71" s="66">
        <v>105.99490441548254</v>
      </c>
      <c r="G71" s="66">
        <v>106.4203001852839</v>
      </c>
      <c r="H71" s="66">
        <v>106.85029017523651</v>
      </c>
      <c r="I71" s="66">
        <v>107.24012018251553</v>
      </c>
      <c r="J71" s="66">
        <v>107.51675792272852</v>
      </c>
      <c r="K71" s="66">
        <v>108.03234303873795</v>
      </c>
      <c r="L71" s="25"/>
    </row>
    <row r="72" spans="1:12" ht="31.5">
      <c r="A72" s="77" t="s">
        <v>68</v>
      </c>
      <c r="B72" s="26" t="s">
        <v>17</v>
      </c>
      <c r="C72" s="66">
        <v>862.70023862573</v>
      </c>
      <c r="D72" s="66">
        <f>C72*D73/100</f>
        <v>4362.568263689465</v>
      </c>
      <c r="E72" s="66">
        <f aca="true" t="shared" si="22" ref="E72:K72">D72*E73/100</f>
        <v>4573.434952810191</v>
      </c>
      <c r="F72" s="66">
        <f t="shared" si="22"/>
        <v>4847.608006735431</v>
      </c>
      <c r="G72" s="66">
        <f t="shared" si="22"/>
        <v>5158.838992573704</v>
      </c>
      <c r="H72" s="66">
        <f t="shared" si="22"/>
        <v>5512.23443323825</v>
      </c>
      <c r="I72" s="66">
        <f t="shared" si="22"/>
        <v>5911.326830946703</v>
      </c>
      <c r="J72" s="66">
        <f t="shared" si="22"/>
        <v>6355.666958850266</v>
      </c>
      <c r="K72" s="66">
        <f t="shared" si="22"/>
        <v>6866.175931384844</v>
      </c>
      <c r="L72" s="25"/>
    </row>
    <row r="73" spans="1:12" ht="24" customHeight="1">
      <c r="A73" s="78"/>
      <c r="B73" s="26" t="s">
        <v>16</v>
      </c>
      <c r="C73" s="36"/>
      <c r="D73" s="66">
        <v>505.68761527630716</v>
      </c>
      <c r="E73" s="66">
        <v>104.83354474646991</v>
      </c>
      <c r="F73" s="66">
        <v>105.99490441548254</v>
      </c>
      <c r="G73" s="66">
        <v>106.4203001852839</v>
      </c>
      <c r="H73" s="66">
        <v>106.85029017523651</v>
      </c>
      <c r="I73" s="66">
        <v>107.24012018251553</v>
      </c>
      <c r="J73" s="66">
        <v>107.51675792272852</v>
      </c>
      <c r="K73" s="66">
        <v>108.03234303873795</v>
      </c>
      <c r="L73" s="25"/>
    </row>
    <row r="74" spans="1:12" ht="31.5">
      <c r="A74" s="82" t="s">
        <v>35</v>
      </c>
      <c r="B74" s="29" t="s">
        <v>17</v>
      </c>
      <c r="C74" s="38">
        <f>C77+C79+C81+C83+C85+C87+C89</f>
        <v>14173.532297697555</v>
      </c>
      <c r="D74" s="38">
        <f aca="true" t="shared" si="23" ref="D74:K74">D77+D79+D81+D83+D85+D87+D89</f>
        <v>14714.209550440704</v>
      </c>
      <c r="E74" s="38">
        <f t="shared" si="23"/>
        <v>15425.427453150602</v>
      </c>
      <c r="F74" s="38">
        <f t="shared" si="23"/>
        <v>16350.167084646586</v>
      </c>
      <c r="G74" s="38">
        <f t="shared" si="23"/>
        <v>17399.89689227638</v>
      </c>
      <c r="H74" s="38">
        <f t="shared" si="23"/>
        <v>18591.84031958927</v>
      </c>
      <c r="I74" s="38">
        <f t="shared" si="23"/>
        <v>19937.911902868913</v>
      </c>
      <c r="J74" s="38">
        <f t="shared" si="23"/>
        <v>21436.59647545444</v>
      </c>
      <c r="K74" s="38">
        <f t="shared" si="23"/>
        <v>23158.457440192953</v>
      </c>
      <c r="L74" s="25"/>
    </row>
    <row r="75" spans="1:12" ht="18.75" customHeight="1">
      <c r="A75" s="82"/>
      <c r="B75" s="34" t="s">
        <v>16</v>
      </c>
      <c r="C75" s="39"/>
      <c r="D75" s="36">
        <f aca="true" t="shared" si="24" ref="D75:K75">D74/C74*100</f>
        <v>103.81469658647464</v>
      </c>
      <c r="E75" s="36">
        <f t="shared" si="24"/>
        <v>104.83354474646988</v>
      </c>
      <c r="F75" s="36">
        <f t="shared" si="24"/>
        <v>105.99490441548257</v>
      </c>
      <c r="G75" s="36">
        <f t="shared" si="24"/>
        <v>106.42030018528392</v>
      </c>
      <c r="H75" s="36">
        <f t="shared" si="24"/>
        <v>106.85029017523651</v>
      </c>
      <c r="I75" s="36">
        <f t="shared" si="24"/>
        <v>107.24012018251553</v>
      </c>
      <c r="J75" s="36">
        <f t="shared" si="24"/>
        <v>107.5167579227285</v>
      </c>
      <c r="K75" s="36">
        <f t="shared" si="24"/>
        <v>108.03234303873796</v>
      </c>
      <c r="L75" s="25"/>
    </row>
    <row r="76" spans="1:12" ht="15.75">
      <c r="A76" s="32" t="s">
        <v>7</v>
      </c>
      <c r="B76" s="34"/>
      <c r="C76" s="65"/>
      <c r="D76" s="36"/>
      <c r="E76" s="36"/>
      <c r="F76" s="36"/>
      <c r="G76" s="36"/>
      <c r="H76" s="36"/>
      <c r="I76" s="36"/>
      <c r="J76" s="36"/>
      <c r="K76" s="36"/>
      <c r="L76" s="25"/>
    </row>
    <row r="77" spans="1:12" ht="31.5">
      <c r="A77" s="77" t="s">
        <v>67</v>
      </c>
      <c r="B77" s="26" t="s">
        <v>17</v>
      </c>
      <c r="C77" s="123">
        <v>1168.69502374561</v>
      </c>
      <c r="D77" s="123">
        <f>D78*C77/100</f>
        <v>1228.6222846857902</v>
      </c>
      <c r="E77" s="123">
        <f aca="true" t="shared" si="25" ref="E77:K77">E78*D77/100</f>
        <v>1288.008292581179</v>
      </c>
      <c r="F77" s="123">
        <f t="shared" si="25"/>
        <v>1365.2231585849095</v>
      </c>
      <c r="G77" s="123">
        <f t="shared" si="25"/>
        <v>1452.8745835650752</v>
      </c>
      <c r="H77" s="123">
        <f t="shared" si="25"/>
        <v>1552.4007084215418</v>
      </c>
      <c r="I77" s="123">
        <f t="shared" si="25"/>
        <v>1664.7963854254838</v>
      </c>
      <c r="J77" s="123">
        <f t="shared" si="25"/>
        <v>1789.935099624252</v>
      </c>
      <c r="K77" s="123">
        <f t="shared" si="25"/>
        <v>1933.7088269968476</v>
      </c>
      <c r="L77" s="25"/>
    </row>
    <row r="78" spans="1:12" ht="24" customHeight="1">
      <c r="A78" s="78"/>
      <c r="B78" s="26" t="s">
        <v>16</v>
      </c>
      <c r="C78" s="123"/>
      <c r="D78" s="66">
        <v>105.12770737639632</v>
      </c>
      <c r="E78" s="66">
        <f>E61</f>
        <v>104.83354474646991</v>
      </c>
      <c r="F78" s="66">
        <f aca="true" t="shared" si="26" ref="F78:K90">F61</f>
        <v>105.99490441548254</v>
      </c>
      <c r="G78" s="66">
        <f t="shared" si="26"/>
        <v>106.4203001852839</v>
      </c>
      <c r="H78" s="66">
        <f t="shared" si="26"/>
        <v>106.85029017523651</v>
      </c>
      <c r="I78" s="66">
        <f t="shared" si="26"/>
        <v>107.24012018251553</v>
      </c>
      <c r="J78" s="66">
        <f t="shared" si="26"/>
        <v>107.51675792272852</v>
      </c>
      <c r="K78" s="66">
        <f t="shared" si="26"/>
        <v>108.03234303873795</v>
      </c>
      <c r="L78" s="25"/>
    </row>
    <row r="79" spans="1:12" ht="31.5">
      <c r="A79" s="77" t="s">
        <v>56</v>
      </c>
      <c r="B79" s="26" t="s">
        <v>17</v>
      </c>
      <c r="C79" s="66">
        <v>2912.0240683170227</v>
      </c>
      <c r="D79" s="123">
        <f>D80*C79/100</f>
        <v>2831.3890656701697</v>
      </c>
      <c r="E79" s="123">
        <f aca="true" t="shared" si="27" ref="E79:K79">E80*D79/100</f>
        <v>2968.2455231059935</v>
      </c>
      <c r="F79" s="123">
        <f t="shared" si="27"/>
        <v>3146.1890050330376</v>
      </c>
      <c r="G79" s="123">
        <f t="shared" si="27"/>
        <v>3348.1837835525557</v>
      </c>
      <c r="H79" s="123">
        <f t="shared" si="27"/>
        <v>3577.5440883261185</v>
      </c>
      <c r="I79" s="123">
        <f t="shared" si="27"/>
        <v>3836.5625799034087</v>
      </c>
      <c r="J79" s="123">
        <f t="shared" si="27"/>
        <v>4124.947701588736</v>
      </c>
      <c r="K79" s="123">
        <f t="shared" si="27"/>
        <v>4456.27765114888</v>
      </c>
      <c r="L79" s="25"/>
    </row>
    <row r="80" spans="1:12" ht="22.5" customHeight="1">
      <c r="A80" s="78"/>
      <c r="B80" s="26" t="s">
        <v>16</v>
      </c>
      <c r="C80" s="123"/>
      <c r="D80" s="66">
        <v>97.23096372986178</v>
      </c>
      <c r="E80" s="66">
        <f>E63</f>
        <v>104.83354474646991</v>
      </c>
      <c r="F80" s="66">
        <f t="shared" si="26"/>
        <v>105.99490441548254</v>
      </c>
      <c r="G80" s="66">
        <f t="shared" si="26"/>
        <v>106.4203001852839</v>
      </c>
      <c r="H80" s="66">
        <f t="shared" si="26"/>
        <v>106.85029017523651</v>
      </c>
      <c r="I80" s="66">
        <f t="shared" si="26"/>
        <v>107.24012018251553</v>
      </c>
      <c r="J80" s="66">
        <f t="shared" si="26"/>
        <v>107.51675792272852</v>
      </c>
      <c r="K80" s="66">
        <f t="shared" si="26"/>
        <v>108.03234303873795</v>
      </c>
      <c r="L80" s="25"/>
    </row>
    <row r="81" spans="1:12" ht="31.5">
      <c r="A81" s="77" t="s">
        <v>57</v>
      </c>
      <c r="B81" s="26" t="s">
        <v>17</v>
      </c>
      <c r="C81" s="66">
        <v>302.3453915684081</v>
      </c>
      <c r="D81" s="123">
        <f>D82*C81/100</f>
        <v>261.7983654392683</v>
      </c>
      <c r="E81" s="123">
        <f aca="true" t="shared" si="28" ref="E81:K81">E82*D81/100</f>
        <v>274.4525065783022</v>
      </c>
      <c r="F81" s="123">
        <f t="shared" si="28"/>
        <v>290.9056720135673</v>
      </c>
      <c r="G81" s="123">
        <f t="shared" si="28"/>
        <v>309.58268941285576</v>
      </c>
      <c r="H81" s="123">
        <f t="shared" si="28"/>
        <v>330.7900019699376</v>
      </c>
      <c r="I81" s="123">
        <f t="shared" si="28"/>
        <v>354.73959566430653</v>
      </c>
      <c r="J81" s="123">
        <f t="shared" si="28"/>
        <v>381.4045123264584</v>
      </c>
      <c r="K81" s="123">
        <f t="shared" si="28"/>
        <v>412.0402311217451</v>
      </c>
      <c r="L81" s="25"/>
    </row>
    <row r="82" spans="1:12" ht="20.25" customHeight="1">
      <c r="A82" s="78"/>
      <c r="B82" s="26" t="s">
        <v>16</v>
      </c>
      <c r="C82" s="36"/>
      <c r="D82" s="66">
        <v>86.58917011474749</v>
      </c>
      <c r="E82" s="66">
        <f>E65</f>
        <v>104.83354474646991</v>
      </c>
      <c r="F82" s="66">
        <f t="shared" si="26"/>
        <v>105.99490441548254</v>
      </c>
      <c r="G82" s="66">
        <f t="shared" si="26"/>
        <v>106.4203001852839</v>
      </c>
      <c r="H82" s="66">
        <f t="shared" si="26"/>
        <v>106.85029017523651</v>
      </c>
      <c r="I82" s="66">
        <f t="shared" si="26"/>
        <v>107.24012018251553</v>
      </c>
      <c r="J82" s="66">
        <f t="shared" si="26"/>
        <v>107.51675792272852</v>
      </c>
      <c r="K82" s="66">
        <f t="shared" si="26"/>
        <v>108.03234303873795</v>
      </c>
      <c r="L82" s="25"/>
    </row>
    <row r="83" spans="1:12" ht="31.5">
      <c r="A83" s="77" t="s">
        <v>58</v>
      </c>
      <c r="B83" s="26" t="s">
        <v>17</v>
      </c>
      <c r="C83" s="66">
        <v>7661.142559996351</v>
      </c>
      <c r="D83" s="123">
        <f>D84*C83/100</f>
        <v>8091.307006877351</v>
      </c>
      <c r="E83" s="123">
        <f aca="true" t="shared" si="29" ref="E83:K83">E84*D83/100</f>
        <v>8482.403951629023</v>
      </c>
      <c r="F83" s="123">
        <f t="shared" si="29"/>
        <v>8990.915960664297</v>
      </c>
      <c r="G83" s="123">
        <f t="shared" si="29"/>
        <v>9568.159754745548</v>
      </c>
      <c r="H83" s="123">
        <f t="shared" si="29"/>
        <v>10223.606462375816</v>
      </c>
      <c r="I83" s="123">
        <f t="shared" si="29"/>
        <v>10963.807857239248</v>
      </c>
      <c r="J83" s="123">
        <f t="shared" si="29"/>
        <v>11787.93075298101</v>
      </c>
      <c r="K83" s="123">
        <f t="shared" si="29"/>
        <v>12734.77778822933</v>
      </c>
      <c r="L83" s="25"/>
    </row>
    <row r="84" spans="1:12" ht="24.75" customHeight="1">
      <c r="A84" s="78"/>
      <c r="B84" s="26" t="s">
        <v>16</v>
      </c>
      <c r="C84" s="36"/>
      <c r="D84" s="66">
        <v>105.61488633728288</v>
      </c>
      <c r="E84" s="66">
        <f>E67</f>
        <v>104.83354474646991</v>
      </c>
      <c r="F84" s="66">
        <f t="shared" si="26"/>
        <v>105.99490441548254</v>
      </c>
      <c r="G84" s="66">
        <f t="shared" si="26"/>
        <v>106.4203001852839</v>
      </c>
      <c r="H84" s="66">
        <f t="shared" si="26"/>
        <v>106.85029017523651</v>
      </c>
      <c r="I84" s="66">
        <f t="shared" si="26"/>
        <v>107.24012018251553</v>
      </c>
      <c r="J84" s="66">
        <f t="shared" si="26"/>
        <v>107.51675792272852</v>
      </c>
      <c r="K84" s="66">
        <f t="shared" si="26"/>
        <v>108.03234303873795</v>
      </c>
      <c r="L84" s="25"/>
    </row>
    <row r="85" spans="1:12" ht="31.5" customHeight="1">
      <c r="A85" s="77" t="s">
        <v>59</v>
      </c>
      <c r="B85" s="26" t="s">
        <v>17</v>
      </c>
      <c r="C85" s="123">
        <v>983.7338862603968</v>
      </c>
      <c r="D85" s="123">
        <f>D86*C85/100</f>
        <v>1005.3753446808928</v>
      </c>
      <c r="E85" s="123">
        <f aca="true" t="shared" si="30" ref="E85:K85">E86*D85/100</f>
        <v>1053.9706118360198</v>
      </c>
      <c r="F85" s="123">
        <f t="shared" si="30"/>
        <v>1117.1551425828657</v>
      </c>
      <c r="G85" s="123">
        <f t="shared" si="30"/>
        <v>1188.879856272022</v>
      </c>
      <c r="H85" s="123">
        <f t="shared" si="30"/>
        <v>1270.3215762615903</v>
      </c>
      <c r="I85" s="123">
        <f t="shared" si="30"/>
        <v>1362.294385087355</v>
      </c>
      <c r="J85" s="123">
        <f t="shared" si="30"/>
        <v>1464.6947562092944</v>
      </c>
      <c r="K85" s="123">
        <f t="shared" si="30"/>
        <v>1582.3440634984313</v>
      </c>
      <c r="L85" s="25"/>
    </row>
    <row r="86" spans="1:12" ht="24.75" customHeight="1">
      <c r="A86" s="78"/>
      <c r="B86" s="26" t="s">
        <v>16</v>
      </c>
      <c r="C86" s="36"/>
      <c r="D86" s="66">
        <v>102.19993015618935</v>
      </c>
      <c r="E86" s="66">
        <f>E69</f>
        <v>104.83354474646991</v>
      </c>
      <c r="F86" s="66">
        <f t="shared" si="26"/>
        <v>105.99490441548254</v>
      </c>
      <c r="G86" s="66">
        <f t="shared" si="26"/>
        <v>106.4203001852839</v>
      </c>
      <c r="H86" s="66">
        <f t="shared" si="26"/>
        <v>106.85029017523651</v>
      </c>
      <c r="I86" s="66">
        <f t="shared" si="26"/>
        <v>107.24012018251553</v>
      </c>
      <c r="J86" s="66">
        <f t="shared" si="26"/>
        <v>107.51675792272852</v>
      </c>
      <c r="K86" s="66">
        <f t="shared" si="26"/>
        <v>108.03234303873795</v>
      </c>
      <c r="L86" s="25"/>
    </row>
    <row r="87" spans="1:12" ht="31.5">
      <c r="A87" s="77" t="s">
        <v>60</v>
      </c>
      <c r="B87" s="26" t="s">
        <v>17</v>
      </c>
      <c r="C87" s="123">
        <v>312.58478780341267</v>
      </c>
      <c r="D87" s="123">
        <f>D88*C87/100</f>
        <v>319.46143481396047</v>
      </c>
      <c r="E87" s="123">
        <f aca="true" t="shared" si="31" ref="E87:K87">E88*D87/100</f>
        <v>334.902746213408</v>
      </c>
      <c r="F87" s="123">
        <f t="shared" si="31"/>
        <v>354.9798457337279</v>
      </c>
      <c r="G87" s="123">
        <f t="shared" si="31"/>
        <v>377.770617427091</v>
      </c>
      <c r="H87" s="123">
        <f t="shared" si="31"/>
        <v>403.64900091762934</v>
      </c>
      <c r="I87" s="123">
        <f t="shared" si="31"/>
        <v>432.8736736995889</v>
      </c>
      <c r="J87" s="123">
        <f t="shared" si="31"/>
        <v>465.41173986280876</v>
      </c>
      <c r="K87" s="123">
        <f t="shared" si="31"/>
        <v>502.7952073511483</v>
      </c>
      <c r="L87" s="25"/>
    </row>
    <row r="88" spans="1:12" ht="22.5" customHeight="1">
      <c r="A88" s="78"/>
      <c r="B88" s="26" t="s">
        <v>16</v>
      </c>
      <c r="C88" s="36"/>
      <c r="D88" s="66">
        <v>102.19993015618935</v>
      </c>
      <c r="E88" s="66">
        <f>E71</f>
        <v>104.83354474646991</v>
      </c>
      <c r="F88" s="66">
        <f t="shared" si="26"/>
        <v>105.99490441548254</v>
      </c>
      <c r="G88" s="66">
        <f t="shared" si="26"/>
        <v>106.4203001852839</v>
      </c>
      <c r="H88" s="66">
        <f t="shared" si="26"/>
        <v>106.85029017523651</v>
      </c>
      <c r="I88" s="66">
        <f t="shared" si="26"/>
        <v>107.24012018251553</v>
      </c>
      <c r="J88" s="66">
        <f t="shared" si="26"/>
        <v>107.51675792272852</v>
      </c>
      <c r="K88" s="66">
        <f t="shared" si="26"/>
        <v>108.03234303873795</v>
      </c>
      <c r="L88" s="25"/>
    </row>
    <row r="89" spans="1:12" ht="31.5">
      <c r="A89" s="77" t="s">
        <v>68</v>
      </c>
      <c r="B89" s="26" t="s">
        <v>17</v>
      </c>
      <c r="C89" s="123">
        <v>833.006580006353</v>
      </c>
      <c r="D89" s="123">
        <f>D90*C89/100</f>
        <v>976.2560482732706</v>
      </c>
      <c r="E89" s="123">
        <f aca="true" t="shared" si="32" ref="E89:K89">E90*D89/100</f>
        <v>1023.4438212066781</v>
      </c>
      <c r="F89" s="123">
        <f t="shared" si="32"/>
        <v>1084.7983000341803</v>
      </c>
      <c r="G89" s="123">
        <f t="shared" si="32"/>
        <v>1154.4456073012316</v>
      </c>
      <c r="H89" s="123">
        <f t="shared" si="32"/>
        <v>1233.5284813166372</v>
      </c>
      <c r="I89" s="123">
        <f t="shared" si="32"/>
        <v>1322.8374258495203</v>
      </c>
      <c r="J89" s="123">
        <f t="shared" si="32"/>
        <v>1422.271912861882</v>
      </c>
      <c r="K89" s="123">
        <f t="shared" si="32"/>
        <v>1536.5136718465685</v>
      </c>
      <c r="L89" s="25"/>
    </row>
    <row r="90" spans="1:12" ht="24" customHeight="1">
      <c r="A90" s="78"/>
      <c r="B90" s="26" t="s">
        <v>16</v>
      </c>
      <c r="C90" s="36"/>
      <c r="D90" s="66">
        <v>117.19667907855242</v>
      </c>
      <c r="E90" s="66">
        <f>E73</f>
        <v>104.83354474646991</v>
      </c>
      <c r="F90" s="66">
        <f t="shared" si="26"/>
        <v>105.99490441548254</v>
      </c>
      <c r="G90" s="66">
        <f t="shared" si="26"/>
        <v>106.4203001852839</v>
      </c>
      <c r="H90" s="66">
        <f t="shared" si="26"/>
        <v>106.85029017523651</v>
      </c>
      <c r="I90" s="66">
        <f t="shared" si="26"/>
        <v>107.24012018251553</v>
      </c>
      <c r="J90" s="66">
        <f t="shared" si="26"/>
        <v>107.51675792272852</v>
      </c>
      <c r="K90" s="66">
        <f t="shared" si="26"/>
        <v>108.03234303873795</v>
      </c>
      <c r="L90" s="25"/>
    </row>
    <row r="91" spans="1:12" ht="15.75">
      <c r="A91" s="79" t="s">
        <v>42</v>
      </c>
      <c r="B91" s="22" t="s">
        <v>12</v>
      </c>
      <c r="C91" s="40">
        <f aca="true" t="shared" si="33" ref="C91:K91">C94+C104</f>
        <v>743.9741000000001</v>
      </c>
      <c r="D91" s="40">
        <f t="shared" si="33"/>
        <v>1193.8602874964602</v>
      </c>
      <c r="E91" s="40">
        <f t="shared" si="33"/>
        <v>1215.176736774462</v>
      </c>
      <c r="F91" s="40">
        <f t="shared" si="33"/>
        <v>1236.362210884389</v>
      </c>
      <c r="G91" s="40">
        <f t="shared" si="33"/>
        <v>1257.6160428806427</v>
      </c>
      <c r="H91" s="40">
        <f t="shared" si="33"/>
        <v>1278.180098233947</v>
      </c>
      <c r="I91" s="40">
        <f t="shared" si="33"/>
        <v>1299.1397004556813</v>
      </c>
      <c r="J91" s="40">
        <f t="shared" si="33"/>
        <v>1320.4842478569617</v>
      </c>
      <c r="K91" s="40">
        <f t="shared" si="33"/>
        <v>1343.7444826893807</v>
      </c>
      <c r="L91" s="25"/>
    </row>
    <row r="92" spans="1:12" ht="18" customHeight="1">
      <c r="A92" s="79"/>
      <c r="B92" s="22" t="s">
        <v>16</v>
      </c>
      <c r="C92" s="41"/>
      <c r="D92" s="37">
        <f aca="true" t="shared" si="34" ref="D92:K92">D91/C91*100</f>
        <v>160.47067868309662</v>
      </c>
      <c r="E92" s="37">
        <f t="shared" si="34"/>
        <v>101.7855061853764</v>
      </c>
      <c r="F92" s="37">
        <f t="shared" si="34"/>
        <v>101.74340682048945</v>
      </c>
      <c r="G92" s="37">
        <f t="shared" si="34"/>
        <v>101.71906192288509</v>
      </c>
      <c r="H92" s="37">
        <f t="shared" si="34"/>
        <v>101.63516165921367</v>
      </c>
      <c r="I92" s="37">
        <f t="shared" si="34"/>
        <v>101.63980038890404</v>
      </c>
      <c r="J92" s="37">
        <f t="shared" si="34"/>
        <v>101.64297553171484</v>
      </c>
      <c r="K92" s="37">
        <f t="shared" si="34"/>
        <v>101.7614927910097</v>
      </c>
      <c r="L92" s="25"/>
    </row>
    <row r="93" spans="1:12" ht="15.75">
      <c r="A93" s="23" t="s">
        <v>13</v>
      </c>
      <c r="B93" s="26"/>
      <c r="C93" s="41"/>
      <c r="D93" s="41"/>
      <c r="E93" s="41"/>
      <c r="F93" s="41"/>
      <c r="G93" s="41"/>
      <c r="H93" s="41"/>
      <c r="I93" s="41"/>
      <c r="J93" s="41"/>
      <c r="K93" s="41"/>
      <c r="L93" s="25"/>
    </row>
    <row r="94" spans="1:12" ht="15.75">
      <c r="A94" s="82" t="s">
        <v>14</v>
      </c>
      <c r="B94" s="29" t="s">
        <v>12</v>
      </c>
      <c r="C94" s="38">
        <f aca="true" t="shared" si="35" ref="C94:K94">SUM(C97:C103)</f>
        <v>517.522</v>
      </c>
      <c r="D94" s="38">
        <f t="shared" si="35"/>
        <v>965.5302874964602</v>
      </c>
      <c r="E94" s="38">
        <f t="shared" si="35"/>
        <v>985.682736774462</v>
      </c>
      <c r="F94" s="38">
        <f t="shared" si="35"/>
        <v>1005.721210884389</v>
      </c>
      <c r="G94" s="38">
        <f t="shared" si="35"/>
        <v>1025.8270428806427</v>
      </c>
      <c r="H94" s="38">
        <f t="shared" si="35"/>
        <v>1045.322598233947</v>
      </c>
      <c r="I94" s="38">
        <f t="shared" si="35"/>
        <v>1065.0757004556813</v>
      </c>
      <c r="J94" s="38">
        <f t="shared" si="35"/>
        <v>1085.0173478569616</v>
      </c>
      <c r="K94" s="38">
        <f t="shared" si="35"/>
        <v>1106.8634826893806</v>
      </c>
      <c r="L94" s="25"/>
    </row>
    <row r="95" spans="1:12" ht="18.75" customHeight="1">
      <c r="A95" s="84"/>
      <c r="B95" s="34" t="s">
        <v>16</v>
      </c>
      <c r="C95" s="67"/>
      <c r="D95" s="68">
        <f aca="true" t="shared" si="36" ref="D95:K95">D94/C94*100</f>
        <v>186.56796957355633</v>
      </c>
      <c r="E95" s="68">
        <f t="shared" si="36"/>
        <v>102.08718975872371</v>
      </c>
      <c r="F95" s="37">
        <f t="shared" si="36"/>
        <v>102.03295374488354</v>
      </c>
      <c r="G95" s="37">
        <f t="shared" si="36"/>
        <v>101.99914566568337</v>
      </c>
      <c r="H95" s="37">
        <f t="shared" si="36"/>
        <v>101.9004719644121</v>
      </c>
      <c r="I95" s="37">
        <f t="shared" si="36"/>
        <v>101.88966566446634</v>
      </c>
      <c r="J95" s="37">
        <f t="shared" si="36"/>
        <v>101.87232206994756</v>
      </c>
      <c r="K95" s="37">
        <f t="shared" si="36"/>
        <v>102.01343645569978</v>
      </c>
      <c r="L95" s="25"/>
    </row>
    <row r="96" spans="1:12" ht="15.75">
      <c r="A96" s="32" t="s">
        <v>7</v>
      </c>
      <c r="B96" s="26"/>
      <c r="C96" s="37"/>
      <c r="D96" s="124"/>
      <c r="E96" s="125"/>
      <c r="F96" s="37"/>
      <c r="G96" s="37"/>
      <c r="H96" s="37"/>
      <c r="I96" s="37"/>
      <c r="J96" s="37"/>
      <c r="K96" s="37"/>
      <c r="L96" s="25"/>
    </row>
    <row r="97" spans="1:12" ht="15.75">
      <c r="A97" s="64" t="s">
        <v>67</v>
      </c>
      <c r="B97" s="26" t="s">
        <v>12</v>
      </c>
      <c r="C97" s="123">
        <v>31.914390165229964</v>
      </c>
      <c r="D97" s="123">
        <v>59.54202973305229</v>
      </c>
      <c r="E97" s="123">
        <v>62.17441420546092</v>
      </c>
      <c r="F97" s="123">
        <v>64.76501479735512</v>
      </c>
      <c r="G97" s="123">
        <v>67.35561538924932</v>
      </c>
      <c r="H97" s="123">
        <v>68.54645598391036</v>
      </c>
      <c r="I97" s="123">
        <v>69.82086433960025</v>
      </c>
      <c r="J97" s="123">
        <v>71.10571866541872</v>
      </c>
      <c r="K97" s="123">
        <v>72.45324881200887</v>
      </c>
      <c r="L97" s="25"/>
    </row>
    <row r="98" spans="1:12" ht="15.75">
      <c r="A98" s="64" t="s">
        <v>56</v>
      </c>
      <c r="B98" s="26" t="s">
        <v>12</v>
      </c>
      <c r="C98" s="66">
        <v>303</v>
      </c>
      <c r="D98" s="123">
        <v>565.3009478078757</v>
      </c>
      <c r="E98" s="123">
        <v>569.5624757657848</v>
      </c>
      <c r="F98" s="123">
        <v>573.8240037236941</v>
      </c>
      <c r="G98" s="123">
        <v>578.0855316816034</v>
      </c>
      <c r="H98" s="123">
        <v>589.072862460039</v>
      </c>
      <c r="I98" s="123">
        <v>600.20842029788</v>
      </c>
      <c r="J98" s="123">
        <v>611.5366733129482</v>
      </c>
      <c r="K98" s="123">
        <v>623.8543419495486</v>
      </c>
      <c r="L98" s="25"/>
    </row>
    <row r="99" spans="1:12" ht="15.75">
      <c r="A99" s="64" t="s">
        <v>57</v>
      </c>
      <c r="B99" s="26" t="s">
        <v>12</v>
      </c>
      <c r="C99" s="66">
        <v>6.846</v>
      </c>
      <c r="D99" s="123">
        <v>12.772443197005666</v>
      </c>
      <c r="E99" s="123">
        <v>14.421351433128269</v>
      </c>
      <c r="F99" s="123">
        <v>15.994409890389228</v>
      </c>
      <c r="G99" s="123">
        <v>17.64331812651183</v>
      </c>
      <c r="H99" s="123">
        <v>17.97309977373635</v>
      </c>
      <c r="I99" s="123">
        <v>18.314423778613726</v>
      </c>
      <c r="J99" s="123">
        <v>18.65080105878274</v>
      </c>
      <c r="K99" s="123">
        <v>19.005316329549103</v>
      </c>
      <c r="L99" s="25"/>
    </row>
    <row r="100" spans="1:12" ht="31.5">
      <c r="A100" s="64" t="s">
        <v>58</v>
      </c>
      <c r="B100" s="26" t="s">
        <v>12</v>
      </c>
      <c r="C100" s="66">
        <v>111.394</v>
      </c>
      <c r="D100" s="123">
        <v>207.82552402676734</v>
      </c>
      <c r="E100" s="123">
        <v>214.69913789086567</v>
      </c>
      <c r="F100" s="123">
        <v>221.5836048294863</v>
      </c>
      <c r="G100" s="123">
        <v>228.45721869358462</v>
      </c>
      <c r="H100" s="123">
        <v>232.79663965673518</v>
      </c>
      <c r="I100" s="123">
        <v>237.22107637031004</v>
      </c>
      <c r="J100" s="123">
        <v>241.64370423813116</v>
      </c>
      <c r="K100" s="123">
        <v>246.49502854958158</v>
      </c>
      <c r="L100" s="25"/>
    </row>
    <row r="101" spans="1:12" ht="15.75">
      <c r="A101" s="64" t="s">
        <v>59</v>
      </c>
      <c r="B101" s="26" t="s">
        <v>12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25"/>
    </row>
    <row r="102" spans="1:12" ht="15.75">
      <c r="A102" s="64" t="s">
        <v>60</v>
      </c>
      <c r="B102" s="26" t="s">
        <v>12</v>
      </c>
      <c r="C102" s="123">
        <v>8.95530126522909</v>
      </c>
      <c r="D102" s="123">
        <v>16.707723739732913</v>
      </c>
      <c r="E102" s="123">
        <v>16.94384193842897</v>
      </c>
      <c r="F102" s="123">
        <v>17.177598955138066</v>
      </c>
      <c r="G102" s="123">
        <v>17.41371715383412</v>
      </c>
      <c r="H102" s="123">
        <v>17.7442826320086</v>
      </c>
      <c r="I102" s="123">
        <v>18.105543476013565</v>
      </c>
      <c r="J102" s="123">
        <v>18.46621402452179</v>
      </c>
      <c r="K102" s="123">
        <v>18.8457740289257</v>
      </c>
      <c r="L102" s="25"/>
    </row>
    <row r="103" spans="1:12" ht="15.75">
      <c r="A103" s="64" t="s">
        <v>68</v>
      </c>
      <c r="B103" s="26" t="s">
        <v>12</v>
      </c>
      <c r="C103" s="123">
        <v>55.41230856954099</v>
      </c>
      <c r="D103" s="123">
        <v>103.38161899202638</v>
      </c>
      <c r="E103" s="123">
        <v>107.88151554079333</v>
      </c>
      <c r="F103" s="123">
        <v>112.37657868832639</v>
      </c>
      <c r="G103" s="123">
        <v>116.87164183585945</v>
      </c>
      <c r="H103" s="123">
        <v>119.18925772751761</v>
      </c>
      <c r="I103" s="123">
        <v>121.40537219326374</v>
      </c>
      <c r="J103" s="123">
        <v>123.61423655715902</v>
      </c>
      <c r="K103" s="123">
        <v>126.2097730197668</v>
      </c>
      <c r="L103" s="25"/>
    </row>
    <row r="104" spans="1:12" ht="15.75">
      <c r="A104" s="82" t="s">
        <v>15</v>
      </c>
      <c r="B104" s="29" t="s">
        <v>12</v>
      </c>
      <c r="C104" s="38">
        <f aca="true" t="shared" si="37" ref="C104:K104">SUM(C107:C113)</f>
        <v>226.45210000000003</v>
      </c>
      <c r="D104" s="38">
        <f t="shared" si="37"/>
        <v>228.33</v>
      </c>
      <c r="E104" s="38">
        <f t="shared" si="37"/>
        <v>229.49400000000003</v>
      </c>
      <c r="F104" s="38">
        <f t="shared" si="37"/>
        <v>230.64100000000002</v>
      </c>
      <c r="G104" s="38">
        <f t="shared" si="37"/>
        <v>231.789</v>
      </c>
      <c r="H104" s="38">
        <f t="shared" si="37"/>
        <v>232.85750000000002</v>
      </c>
      <c r="I104" s="38">
        <f t="shared" si="37"/>
        <v>234.06400000000002</v>
      </c>
      <c r="J104" s="38">
        <f t="shared" si="37"/>
        <v>235.4669</v>
      </c>
      <c r="K104" s="38">
        <f t="shared" si="37"/>
        <v>236.88100000000003</v>
      </c>
      <c r="L104" s="25"/>
    </row>
    <row r="105" spans="1:12" ht="20.25" customHeight="1">
      <c r="A105" s="82"/>
      <c r="B105" s="34" t="s">
        <v>11</v>
      </c>
      <c r="C105" s="36"/>
      <c r="D105" s="37">
        <f aca="true" t="shared" si="38" ref="D105:K105">D104/C104*100</f>
        <v>100.82927029601403</v>
      </c>
      <c r="E105" s="37">
        <f t="shared" si="38"/>
        <v>100.50978846406518</v>
      </c>
      <c r="F105" s="37">
        <f t="shared" si="38"/>
        <v>100.49979520161747</v>
      </c>
      <c r="G105" s="37">
        <f t="shared" si="38"/>
        <v>100.497743245997</v>
      </c>
      <c r="H105" s="37">
        <f t="shared" si="38"/>
        <v>100.4609795978239</v>
      </c>
      <c r="I105" s="37">
        <f t="shared" si="38"/>
        <v>100.51812803968092</v>
      </c>
      <c r="J105" s="37">
        <f t="shared" si="38"/>
        <v>100.59936598537152</v>
      </c>
      <c r="K105" s="37">
        <f t="shared" si="38"/>
        <v>100.60055150001976</v>
      </c>
      <c r="L105" s="25"/>
    </row>
    <row r="106" spans="1:12" ht="15.75">
      <c r="A106" s="32" t="s">
        <v>7</v>
      </c>
      <c r="B106" s="26"/>
      <c r="C106" s="37"/>
      <c r="D106" s="37"/>
      <c r="E106" s="37"/>
      <c r="F106" s="37"/>
      <c r="G106" s="37"/>
      <c r="H106" s="37"/>
      <c r="I106" s="37"/>
      <c r="J106" s="37"/>
      <c r="K106" s="37"/>
      <c r="L106" s="25"/>
    </row>
    <row r="107" spans="1:12" ht="15.75">
      <c r="A107" s="64" t="s">
        <v>67</v>
      </c>
      <c r="B107" s="26" t="s">
        <v>12</v>
      </c>
      <c r="C107" s="123">
        <v>54.15063356497556</v>
      </c>
      <c r="D107" s="123">
        <v>60.94</v>
      </c>
      <c r="E107" s="123">
        <v>61.257</v>
      </c>
      <c r="F107" s="123">
        <v>61.6</v>
      </c>
      <c r="G107" s="123">
        <v>61.91</v>
      </c>
      <c r="H107" s="123">
        <v>62.209</v>
      </c>
      <c r="I107" s="123">
        <v>62.511</v>
      </c>
      <c r="J107" s="123">
        <v>62.886</v>
      </c>
      <c r="K107" s="123">
        <v>63.263</v>
      </c>
      <c r="L107" s="25"/>
    </row>
    <row r="108" spans="1:12" ht="15.75">
      <c r="A108" s="64" t="s">
        <v>56</v>
      </c>
      <c r="B108" s="26" t="s">
        <v>12</v>
      </c>
      <c r="C108" s="66">
        <v>29.110790422869012</v>
      </c>
      <c r="D108" s="123">
        <v>29.3522</v>
      </c>
      <c r="E108" s="123">
        <v>29.5014</v>
      </c>
      <c r="F108" s="123">
        <v>29.65</v>
      </c>
      <c r="G108" s="123">
        <v>29.79</v>
      </c>
      <c r="H108" s="123">
        <v>29.949</v>
      </c>
      <c r="I108" s="123">
        <v>30.049</v>
      </c>
      <c r="J108" s="123">
        <v>30.229</v>
      </c>
      <c r="K108" s="123">
        <v>30.411</v>
      </c>
      <c r="L108" s="25"/>
    </row>
    <row r="109" spans="1:12" ht="15.75">
      <c r="A109" s="64" t="s">
        <v>57</v>
      </c>
      <c r="B109" s="26" t="s">
        <v>12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25"/>
    </row>
    <row r="110" spans="1:12" ht="31.5">
      <c r="A110" s="64" t="s">
        <v>58</v>
      </c>
      <c r="B110" s="26" t="s">
        <v>12</v>
      </c>
      <c r="C110" s="66">
        <v>13.759911330208862</v>
      </c>
      <c r="D110" s="123">
        <v>13.9</v>
      </c>
      <c r="E110" s="123">
        <v>13.9445</v>
      </c>
      <c r="F110" s="123">
        <v>13.97</v>
      </c>
      <c r="G110" s="123">
        <v>14.039</v>
      </c>
      <c r="H110" s="123">
        <v>14.07</v>
      </c>
      <c r="I110" s="123">
        <v>14.1705</v>
      </c>
      <c r="J110" s="123">
        <v>14.255</v>
      </c>
      <c r="K110" s="123">
        <v>14.341</v>
      </c>
      <c r="L110" s="25"/>
    </row>
    <row r="111" spans="1:12" ht="15.75">
      <c r="A111" s="64" t="s">
        <v>59</v>
      </c>
      <c r="B111" s="26" t="s">
        <v>12</v>
      </c>
      <c r="C111" s="66">
        <v>20.215240413105036</v>
      </c>
      <c r="D111" s="123">
        <v>20.3829</v>
      </c>
      <c r="E111" s="123">
        <v>20.4864</v>
      </c>
      <c r="F111" s="123">
        <v>20.602</v>
      </c>
      <c r="G111" s="123">
        <v>20.705</v>
      </c>
      <c r="H111" s="123">
        <v>20.803</v>
      </c>
      <c r="I111" s="123">
        <v>20.904</v>
      </c>
      <c r="J111" s="123">
        <v>21.029</v>
      </c>
      <c r="K111" s="123">
        <v>21.1556</v>
      </c>
      <c r="L111" s="25"/>
    </row>
    <row r="112" spans="1:12" ht="15.75">
      <c r="A112" s="64" t="s">
        <v>60</v>
      </c>
      <c r="B112" s="26" t="s">
        <v>12</v>
      </c>
      <c r="C112" s="123">
        <v>15.194877131185445</v>
      </c>
      <c r="D112" s="123">
        <v>12.3549</v>
      </c>
      <c r="E112" s="123">
        <v>12.4147</v>
      </c>
      <c r="F112" s="123">
        <v>12.46</v>
      </c>
      <c r="G112" s="123">
        <v>12.524</v>
      </c>
      <c r="H112" s="123">
        <v>12.5625</v>
      </c>
      <c r="I112" s="123">
        <v>12.663</v>
      </c>
      <c r="J112" s="123">
        <v>12.7389</v>
      </c>
      <c r="K112" s="123">
        <v>12.8154</v>
      </c>
      <c r="L112" s="25"/>
    </row>
    <row r="113" spans="1:12" ht="15.75">
      <c r="A113" s="64" t="s">
        <v>68</v>
      </c>
      <c r="B113" s="26" t="s">
        <v>12</v>
      </c>
      <c r="C113" s="123">
        <v>94.02064713765611</v>
      </c>
      <c r="D113" s="123">
        <v>91.4</v>
      </c>
      <c r="E113" s="123">
        <v>91.89</v>
      </c>
      <c r="F113" s="123">
        <v>92.359</v>
      </c>
      <c r="G113" s="123">
        <v>92.821</v>
      </c>
      <c r="H113" s="123">
        <v>93.264</v>
      </c>
      <c r="I113" s="123">
        <v>93.7665</v>
      </c>
      <c r="J113" s="123">
        <v>94.329</v>
      </c>
      <c r="K113" s="123">
        <v>94.895</v>
      </c>
      <c r="L113" s="25"/>
    </row>
    <row r="114" spans="1:11" ht="15.75">
      <c r="A114" s="42"/>
      <c r="B114" s="21"/>
      <c r="C114" s="43"/>
      <c r="D114" s="44"/>
      <c r="E114" s="44"/>
      <c r="F114" s="44"/>
      <c r="G114" s="43"/>
      <c r="H114" s="43"/>
      <c r="I114" s="43"/>
      <c r="J114" s="43"/>
      <c r="K114" s="43"/>
    </row>
    <row r="115" spans="1:11" ht="15.75">
      <c r="A115" s="42"/>
      <c r="B115" s="21"/>
      <c r="C115" s="43"/>
      <c r="D115" s="44"/>
      <c r="E115" s="44"/>
      <c r="F115" s="44"/>
      <c r="G115" s="43"/>
      <c r="H115" s="43"/>
      <c r="I115" s="43"/>
      <c r="J115" s="43"/>
      <c r="K115" s="43"/>
    </row>
    <row r="116" spans="1:12" s="49" customFormat="1" ht="15.75">
      <c r="A116" s="46" t="s">
        <v>26</v>
      </c>
      <c r="B116" s="86" t="s">
        <v>81</v>
      </c>
      <c r="C116" s="86"/>
      <c r="D116" s="86"/>
      <c r="E116" s="86"/>
      <c r="F116" s="86"/>
      <c r="G116" s="47"/>
      <c r="H116" s="47"/>
      <c r="I116" s="47"/>
      <c r="J116" s="47"/>
      <c r="K116" s="47"/>
      <c r="L116" s="48"/>
    </row>
    <row r="117" spans="1:12" s="49" customFormat="1" ht="15.75">
      <c r="A117" s="46"/>
      <c r="B117" s="87" t="s">
        <v>27</v>
      </c>
      <c r="C117" s="87"/>
      <c r="D117" s="87"/>
      <c r="E117" s="87"/>
      <c r="F117" s="87"/>
      <c r="G117" s="47"/>
      <c r="H117" s="47"/>
      <c r="I117" s="47"/>
      <c r="J117" s="47"/>
      <c r="K117" s="47"/>
      <c r="L117" s="48"/>
    </row>
    <row r="118" spans="1:12" s="51" customFormat="1" ht="15.75">
      <c r="A118" s="19"/>
      <c r="B118" s="19"/>
      <c r="C118" s="50"/>
      <c r="D118" s="50"/>
      <c r="E118" s="50"/>
      <c r="F118" s="50"/>
      <c r="G118" s="50"/>
      <c r="H118" s="50"/>
      <c r="I118" s="50"/>
      <c r="J118" s="50"/>
      <c r="K118" s="50"/>
      <c r="L118" s="45"/>
    </row>
    <row r="119" spans="1:12" s="51" customFormat="1" ht="15.75">
      <c r="A119" s="19" t="s">
        <v>28</v>
      </c>
      <c r="B119" s="109" t="s">
        <v>82</v>
      </c>
      <c r="C119" s="109"/>
      <c r="D119" s="109"/>
      <c r="E119" s="109"/>
      <c r="F119" s="109"/>
      <c r="G119" s="50"/>
      <c r="H119" s="50"/>
      <c r="I119" s="50"/>
      <c r="J119" s="50"/>
      <c r="K119" s="50"/>
      <c r="L119" s="45"/>
    </row>
    <row r="120" spans="1:12" s="51" customFormat="1" ht="15.75">
      <c r="A120" s="19"/>
      <c r="B120" s="85" t="s">
        <v>27</v>
      </c>
      <c r="C120" s="85"/>
      <c r="D120" s="85"/>
      <c r="E120" s="85"/>
      <c r="F120" s="85"/>
      <c r="G120" s="50"/>
      <c r="H120" s="50"/>
      <c r="I120" s="50"/>
      <c r="J120" s="50"/>
      <c r="K120" s="50"/>
      <c r="L120" s="45"/>
    </row>
    <row r="121" spans="1:11" ht="15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ht="15.75">
      <c r="A122" s="45"/>
    </row>
    <row r="123" spans="1:11" ht="15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ht="15.75">
      <c r="A124" s="45"/>
    </row>
    <row r="125" ht="15.75">
      <c r="A125" s="45"/>
    </row>
    <row r="126" ht="15.75">
      <c r="A126" s="45"/>
    </row>
    <row r="127" ht="15.75">
      <c r="A127" s="45"/>
    </row>
    <row r="128" ht="15.75">
      <c r="A128" s="45"/>
    </row>
    <row r="129" ht="15.75">
      <c r="A129" s="45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5.75">
      <c r="A134" s="45"/>
    </row>
    <row r="135" ht="15.75">
      <c r="A135" s="45"/>
    </row>
    <row r="136" ht="15.75">
      <c r="A136" s="45"/>
    </row>
    <row r="137" ht="15.75">
      <c r="A137" s="45"/>
    </row>
    <row r="138" ht="15.75">
      <c r="A138" s="45"/>
    </row>
    <row r="139" ht="15.75">
      <c r="A139" s="45"/>
    </row>
    <row r="140" ht="15.75">
      <c r="A140" s="45"/>
    </row>
    <row r="141" ht="15.75">
      <c r="A141" s="45"/>
    </row>
    <row r="142" ht="15.75">
      <c r="A142" s="45"/>
    </row>
    <row r="143" ht="15.75">
      <c r="A143" s="45"/>
    </row>
    <row r="144" ht="15.75">
      <c r="A144" s="45"/>
    </row>
    <row r="145" ht="15.75">
      <c r="A145" s="45"/>
    </row>
    <row r="146" ht="15.75">
      <c r="A146" s="45"/>
    </row>
    <row r="147" ht="15.75">
      <c r="A147" s="45"/>
    </row>
    <row r="148" ht="15.75">
      <c r="A148" s="45"/>
    </row>
    <row r="149" ht="15.75">
      <c r="A149" s="45"/>
    </row>
    <row r="150" ht="15.75">
      <c r="A150" s="45"/>
    </row>
    <row r="151" ht="15.75">
      <c r="A151" s="45"/>
    </row>
    <row r="152" ht="15.75">
      <c r="A152" s="45"/>
    </row>
    <row r="153" ht="15.75">
      <c r="A153" s="45"/>
    </row>
    <row r="154" ht="15.75">
      <c r="A154" s="45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</sheetData>
  <sheetProtection password="C7F5" sheet="1" formatRows="0"/>
  <mergeCells count="40">
    <mergeCell ref="L6:L7"/>
    <mergeCell ref="A1:L1"/>
    <mergeCell ref="A3:L3"/>
    <mergeCell ref="A4:L4"/>
    <mergeCell ref="A74:A75"/>
    <mergeCell ref="A85:A86"/>
    <mergeCell ref="A83:A84"/>
    <mergeCell ref="A79:A80"/>
    <mergeCell ref="A77:A78"/>
    <mergeCell ref="A6:A7"/>
    <mergeCell ref="A87:A88"/>
    <mergeCell ref="A68:A69"/>
    <mergeCell ref="A66:A67"/>
    <mergeCell ref="A72:A73"/>
    <mergeCell ref="A70:A71"/>
    <mergeCell ref="A81:A82"/>
    <mergeCell ref="A121:K121"/>
    <mergeCell ref="A94:A95"/>
    <mergeCell ref="A104:A105"/>
    <mergeCell ref="B119:F119"/>
    <mergeCell ref="B120:F120"/>
    <mergeCell ref="A89:A90"/>
    <mergeCell ref="B116:F116"/>
    <mergeCell ref="B117:F117"/>
    <mergeCell ref="A123:K123"/>
    <mergeCell ref="A91:A92"/>
    <mergeCell ref="A8:A9"/>
    <mergeCell ref="A21:A22"/>
    <mergeCell ref="A31:A32"/>
    <mergeCell ref="A62:A63"/>
    <mergeCell ref="A60:A61"/>
    <mergeCell ref="A57:A58"/>
    <mergeCell ref="A34:A35"/>
    <mergeCell ref="A11:A12"/>
    <mergeCell ref="B6:B7"/>
    <mergeCell ref="C6:D6"/>
    <mergeCell ref="F6:K6"/>
    <mergeCell ref="A64:A65"/>
    <mergeCell ref="A44:A45"/>
    <mergeCell ref="A54:A5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9" r:id="rId1"/>
  <rowBreaks count="3" manualBreakCount="3">
    <brk id="42" max="8" man="1"/>
    <brk id="73" max="255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1"/>
  <sheetViews>
    <sheetView zoomScale="70" zoomScaleNormal="70" zoomScaleSheetLayoutView="100" zoomScalePageLayoutView="0" workbookViewId="0" topLeftCell="A1">
      <selection activeCell="L5" sqref="L5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10" width="14.375" style="20" customWidth="1"/>
    <col min="11" max="11" width="13.75390625" style="20" customWidth="1"/>
    <col min="12" max="12" width="52.75390625" style="45" customWidth="1"/>
    <col min="13" max="16384" width="7.875" style="19" customWidth="1"/>
  </cols>
  <sheetData>
    <row r="1" spans="1:12" ht="37.5" customHeight="1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5.75">
      <c r="L2" s="63"/>
    </row>
    <row r="3" spans="1:12" ht="15.75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15.75" customHeight="1">
      <c r="A4" s="85" t="s">
        <v>83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6:12" ht="15.75">
      <c r="F5" s="21"/>
      <c r="G5" s="21" t="s">
        <v>30</v>
      </c>
      <c r="H5" s="21"/>
      <c r="I5" s="21"/>
      <c r="J5" s="21"/>
      <c r="L5" s="126" t="s">
        <v>84</v>
      </c>
    </row>
    <row r="6" spans="1:12" ht="15.75">
      <c r="A6" s="76" t="s">
        <v>0</v>
      </c>
      <c r="B6" s="76" t="s">
        <v>1</v>
      </c>
      <c r="C6" s="76" t="s">
        <v>2</v>
      </c>
      <c r="D6" s="76"/>
      <c r="E6" s="22" t="s">
        <v>3</v>
      </c>
      <c r="F6" s="76" t="s">
        <v>4</v>
      </c>
      <c r="G6" s="76"/>
      <c r="H6" s="76"/>
      <c r="I6" s="76"/>
      <c r="J6" s="76"/>
      <c r="K6" s="76"/>
      <c r="L6" s="88" t="s">
        <v>47</v>
      </c>
    </row>
    <row r="7" spans="1:12" ht="15.75">
      <c r="A7" s="76"/>
      <c r="B7" s="76"/>
      <c r="C7" s="22" t="s">
        <v>33</v>
      </c>
      <c r="D7" s="22" t="s">
        <v>46</v>
      </c>
      <c r="E7" s="22" t="s">
        <v>48</v>
      </c>
      <c r="F7" s="22" t="s">
        <v>50</v>
      </c>
      <c r="G7" s="22" t="s">
        <v>55</v>
      </c>
      <c r="H7" s="22" t="s">
        <v>63</v>
      </c>
      <c r="I7" s="22" t="s">
        <v>64</v>
      </c>
      <c r="J7" s="22" t="s">
        <v>65</v>
      </c>
      <c r="K7" s="22" t="s">
        <v>66</v>
      </c>
      <c r="L7" s="89"/>
    </row>
    <row r="8" spans="1:12" ht="15.75">
      <c r="A8" s="79" t="s">
        <v>40</v>
      </c>
      <c r="B8" s="22" t="s">
        <v>5</v>
      </c>
      <c r="C8" s="24">
        <f aca="true" t="shared" si="0" ref="C8:K8">C11+C21</f>
        <v>18</v>
      </c>
      <c r="D8" s="24">
        <f t="shared" si="0"/>
        <v>18</v>
      </c>
      <c r="E8" s="24">
        <f t="shared" si="0"/>
        <v>18</v>
      </c>
      <c r="F8" s="24">
        <f t="shared" si="0"/>
        <v>18</v>
      </c>
      <c r="G8" s="24">
        <f t="shared" si="0"/>
        <v>18</v>
      </c>
      <c r="H8" s="24">
        <f t="shared" si="0"/>
        <v>18</v>
      </c>
      <c r="I8" s="24">
        <f t="shared" si="0"/>
        <v>18</v>
      </c>
      <c r="J8" s="24">
        <f t="shared" si="0"/>
        <v>18</v>
      </c>
      <c r="K8" s="24">
        <f t="shared" si="0"/>
        <v>18</v>
      </c>
      <c r="L8" s="25"/>
    </row>
    <row r="9" spans="1:12" ht="25.5" customHeight="1">
      <c r="A9" s="79"/>
      <c r="B9" s="26" t="s">
        <v>16</v>
      </c>
      <c r="C9" s="27"/>
      <c r="D9" s="28">
        <f aca="true" t="shared" si="1" ref="D9:K9">D8/C8*100</f>
        <v>100</v>
      </c>
      <c r="E9" s="28">
        <f t="shared" si="1"/>
        <v>100</v>
      </c>
      <c r="F9" s="28">
        <f t="shared" si="1"/>
        <v>100</v>
      </c>
      <c r="G9" s="28">
        <f t="shared" si="1"/>
        <v>100</v>
      </c>
      <c r="H9" s="28">
        <f t="shared" si="1"/>
        <v>100</v>
      </c>
      <c r="I9" s="28">
        <f t="shared" si="1"/>
        <v>100</v>
      </c>
      <c r="J9" s="28">
        <f t="shared" si="1"/>
        <v>100</v>
      </c>
      <c r="K9" s="28">
        <f t="shared" si="1"/>
        <v>100</v>
      </c>
      <c r="L9" s="25"/>
    </row>
    <row r="10" spans="1:12" ht="15.75">
      <c r="A10" s="23" t="s">
        <v>13</v>
      </c>
      <c r="B10" s="22"/>
      <c r="C10" s="27"/>
      <c r="D10" s="27"/>
      <c r="E10" s="27"/>
      <c r="F10" s="27"/>
      <c r="G10" s="27"/>
      <c r="H10" s="27"/>
      <c r="I10" s="27"/>
      <c r="J10" s="27"/>
      <c r="K10" s="27"/>
      <c r="L10" s="25"/>
    </row>
    <row r="11" spans="1:12" ht="15.75">
      <c r="A11" s="82" t="s">
        <v>6</v>
      </c>
      <c r="B11" s="29" t="s">
        <v>5</v>
      </c>
      <c r="C11" s="30">
        <f aca="true" t="shared" si="2" ref="C11:K11">SUM(C14:C20)</f>
        <v>18</v>
      </c>
      <c r="D11" s="30">
        <f t="shared" si="2"/>
        <v>18</v>
      </c>
      <c r="E11" s="30">
        <f t="shared" si="2"/>
        <v>18</v>
      </c>
      <c r="F11" s="30">
        <f t="shared" si="2"/>
        <v>18</v>
      </c>
      <c r="G11" s="30">
        <f t="shared" si="2"/>
        <v>18</v>
      </c>
      <c r="H11" s="30">
        <f t="shared" si="2"/>
        <v>18</v>
      </c>
      <c r="I11" s="30">
        <f t="shared" si="2"/>
        <v>18</v>
      </c>
      <c r="J11" s="30">
        <f t="shared" si="2"/>
        <v>18</v>
      </c>
      <c r="K11" s="30">
        <f t="shared" si="2"/>
        <v>18</v>
      </c>
      <c r="L11" s="25"/>
    </row>
    <row r="12" spans="1:12" ht="26.25" customHeight="1">
      <c r="A12" s="82"/>
      <c r="B12" s="26" t="s">
        <v>16</v>
      </c>
      <c r="C12" s="31"/>
      <c r="D12" s="28">
        <f aca="true" t="shared" si="3" ref="D12:K12">D11/C11*100</f>
        <v>100</v>
      </c>
      <c r="E12" s="28">
        <f t="shared" si="3"/>
        <v>100</v>
      </c>
      <c r="F12" s="28">
        <f t="shared" si="3"/>
        <v>100</v>
      </c>
      <c r="G12" s="28">
        <f t="shared" si="3"/>
        <v>100</v>
      </c>
      <c r="H12" s="28">
        <f t="shared" si="3"/>
        <v>100</v>
      </c>
      <c r="I12" s="28">
        <f t="shared" si="3"/>
        <v>100</v>
      </c>
      <c r="J12" s="28">
        <f t="shared" si="3"/>
        <v>100</v>
      </c>
      <c r="K12" s="28">
        <f t="shared" si="3"/>
        <v>100</v>
      </c>
      <c r="L12" s="25"/>
    </row>
    <row r="13" spans="1:12" ht="15.75">
      <c r="A13" s="26" t="s">
        <v>7</v>
      </c>
      <c r="B13" s="26"/>
      <c r="C13" s="116"/>
      <c r="D13" s="116"/>
      <c r="E13" s="116"/>
      <c r="F13" s="116"/>
      <c r="G13" s="116"/>
      <c r="H13" s="116"/>
      <c r="I13" s="116"/>
      <c r="J13" s="116"/>
      <c r="K13" s="116"/>
      <c r="L13" s="25"/>
    </row>
    <row r="14" spans="1:12" ht="15.75">
      <c r="A14" s="64" t="s">
        <v>67</v>
      </c>
      <c r="B14" s="26" t="s">
        <v>5</v>
      </c>
      <c r="C14" s="116">
        <v>5</v>
      </c>
      <c r="D14" s="116">
        <v>4</v>
      </c>
      <c r="E14" s="116">
        <v>4</v>
      </c>
      <c r="F14" s="116">
        <v>4</v>
      </c>
      <c r="G14" s="116">
        <v>4</v>
      </c>
      <c r="H14" s="116">
        <v>4</v>
      </c>
      <c r="I14" s="116">
        <v>4</v>
      </c>
      <c r="J14" s="116">
        <v>4</v>
      </c>
      <c r="K14" s="116">
        <v>4</v>
      </c>
      <c r="L14" s="25"/>
    </row>
    <row r="15" spans="1:12" ht="15.75">
      <c r="A15" s="64" t="s">
        <v>56</v>
      </c>
      <c r="B15" s="26" t="s">
        <v>5</v>
      </c>
      <c r="C15" s="116">
        <v>6</v>
      </c>
      <c r="D15" s="116">
        <v>6</v>
      </c>
      <c r="E15" s="116">
        <v>6</v>
      </c>
      <c r="F15" s="116">
        <v>6</v>
      </c>
      <c r="G15" s="116">
        <v>6</v>
      </c>
      <c r="H15" s="116">
        <v>6</v>
      </c>
      <c r="I15" s="116">
        <v>6</v>
      </c>
      <c r="J15" s="116">
        <v>6</v>
      </c>
      <c r="K15" s="116">
        <v>6</v>
      </c>
      <c r="L15" s="25"/>
    </row>
    <row r="16" spans="1:12" ht="15.75">
      <c r="A16" s="64" t="s">
        <v>57</v>
      </c>
      <c r="B16" s="26" t="s">
        <v>5</v>
      </c>
      <c r="C16" s="116">
        <v>1</v>
      </c>
      <c r="D16" s="116">
        <v>1</v>
      </c>
      <c r="E16" s="116">
        <v>1</v>
      </c>
      <c r="F16" s="116">
        <v>1</v>
      </c>
      <c r="G16" s="116">
        <v>1</v>
      </c>
      <c r="H16" s="116">
        <v>1</v>
      </c>
      <c r="I16" s="116">
        <v>1</v>
      </c>
      <c r="J16" s="116">
        <v>1</v>
      </c>
      <c r="K16" s="116">
        <v>1</v>
      </c>
      <c r="L16" s="25"/>
    </row>
    <row r="17" spans="1:12" ht="31.5">
      <c r="A17" s="64" t="s">
        <v>58</v>
      </c>
      <c r="B17" s="26" t="s">
        <v>5</v>
      </c>
      <c r="C17" s="116">
        <v>4</v>
      </c>
      <c r="D17" s="116">
        <v>6</v>
      </c>
      <c r="E17" s="116">
        <v>6</v>
      </c>
      <c r="F17" s="116">
        <v>6</v>
      </c>
      <c r="G17" s="116">
        <v>6</v>
      </c>
      <c r="H17" s="116">
        <v>6</v>
      </c>
      <c r="I17" s="116">
        <v>6</v>
      </c>
      <c r="J17" s="116">
        <v>6</v>
      </c>
      <c r="K17" s="116">
        <v>6</v>
      </c>
      <c r="L17" s="25"/>
    </row>
    <row r="18" spans="1:12" ht="15.75">
      <c r="A18" s="64" t="s">
        <v>59</v>
      </c>
      <c r="B18" s="26" t="s">
        <v>5</v>
      </c>
      <c r="C18" s="116">
        <v>2</v>
      </c>
      <c r="D18" s="116">
        <v>1</v>
      </c>
      <c r="E18" s="116">
        <v>1</v>
      </c>
      <c r="F18" s="116">
        <v>1</v>
      </c>
      <c r="G18" s="116">
        <v>1</v>
      </c>
      <c r="H18" s="116">
        <v>1</v>
      </c>
      <c r="I18" s="116">
        <v>1</v>
      </c>
      <c r="J18" s="116">
        <v>1</v>
      </c>
      <c r="K18" s="116">
        <v>1</v>
      </c>
      <c r="L18" s="25"/>
    </row>
    <row r="19" spans="1:12" ht="15.75">
      <c r="A19" s="64" t="s">
        <v>60</v>
      </c>
      <c r="B19" s="26" t="s">
        <v>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25"/>
    </row>
    <row r="20" spans="1:12" ht="15.75">
      <c r="A20" s="64" t="s">
        <v>68</v>
      </c>
      <c r="B20" s="26" t="s">
        <v>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25"/>
    </row>
    <row r="21" spans="1:12" ht="15.75">
      <c r="A21" s="81" t="s">
        <v>8</v>
      </c>
      <c r="B21" s="29" t="s">
        <v>9</v>
      </c>
      <c r="C21" s="30">
        <f aca="true" t="shared" si="4" ref="C21:K21">SUM(C24:C30)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25"/>
    </row>
    <row r="22" spans="1:12" ht="20.25" customHeight="1">
      <c r="A22" s="81"/>
      <c r="B22" s="26" t="s">
        <v>16</v>
      </c>
      <c r="C22" s="31"/>
      <c r="D22" s="28" t="e">
        <f aca="true" t="shared" si="5" ref="D22:K22">D21/C21*100</f>
        <v>#DIV/0!</v>
      </c>
      <c r="E22" s="28" t="e">
        <f t="shared" si="5"/>
        <v>#DIV/0!</v>
      </c>
      <c r="F22" s="28" t="e">
        <f t="shared" si="5"/>
        <v>#DIV/0!</v>
      </c>
      <c r="G22" s="28" t="e">
        <f t="shared" si="5"/>
        <v>#DIV/0!</v>
      </c>
      <c r="H22" s="28" t="e">
        <f t="shared" si="5"/>
        <v>#DIV/0!</v>
      </c>
      <c r="I22" s="28" t="e">
        <f t="shared" si="5"/>
        <v>#DIV/0!</v>
      </c>
      <c r="J22" s="28" t="e">
        <f t="shared" si="5"/>
        <v>#DIV/0!</v>
      </c>
      <c r="K22" s="28" t="e">
        <f t="shared" si="5"/>
        <v>#DIV/0!</v>
      </c>
      <c r="L22" s="25"/>
    </row>
    <row r="23" spans="1:12" ht="15.75">
      <c r="A23" s="26" t="s">
        <v>7</v>
      </c>
      <c r="B23" s="26"/>
      <c r="C23" s="117"/>
      <c r="D23" s="117"/>
      <c r="E23" s="117"/>
      <c r="F23" s="117"/>
      <c r="G23" s="117"/>
      <c r="H23" s="117"/>
      <c r="I23" s="117"/>
      <c r="J23" s="117"/>
      <c r="K23" s="117"/>
      <c r="L23" s="25"/>
    </row>
    <row r="24" spans="1:12" ht="15.75">
      <c r="A24" s="64" t="s">
        <v>67</v>
      </c>
      <c r="B24" s="26" t="s">
        <v>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25"/>
    </row>
    <row r="25" spans="1:12" ht="15.75">
      <c r="A25" s="64" t="s">
        <v>56</v>
      </c>
      <c r="B25" s="26" t="s">
        <v>9</v>
      </c>
      <c r="C25" s="116"/>
      <c r="D25" s="116"/>
      <c r="E25" s="116"/>
      <c r="F25" s="116"/>
      <c r="G25" s="116"/>
      <c r="H25" s="116"/>
      <c r="I25" s="116"/>
      <c r="J25" s="116"/>
      <c r="K25" s="116"/>
      <c r="L25" s="25"/>
    </row>
    <row r="26" spans="1:12" ht="15.75">
      <c r="A26" s="64" t="s">
        <v>57</v>
      </c>
      <c r="B26" s="26" t="s">
        <v>9</v>
      </c>
      <c r="C26" s="116"/>
      <c r="D26" s="116"/>
      <c r="E26" s="116"/>
      <c r="F26" s="116"/>
      <c r="G26" s="116"/>
      <c r="H26" s="116"/>
      <c r="I26" s="116"/>
      <c r="J26" s="116"/>
      <c r="K26" s="116"/>
      <c r="L26" s="25"/>
    </row>
    <row r="27" spans="1:12" ht="31.5">
      <c r="A27" s="64" t="s">
        <v>58</v>
      </c>
      <c r="B27" s="26" t="s">
        <v>9</v>
      </c>
      <c r="C27" s="116"/>
      <c r="D27" s="116"/>
      <c r="E27" s="116"/>
      <c r="F27" s="116"/>
      <c r="G27" s="116"/>
      <c r="H27" s="116"/>
      <c r="I27" s="116"/>
      <c r="J27" s="116"/>
      <c r="K27" s="116"/>
      <c r="L27" s="25"/>
    </row>
    <row r="28" spans="1:12" ht="15.75">
      <c r="A28" s="64" t="s">
        <v>59</v>
      </c>
      <c r="B28" s="26" t="s">
        <v>9</v>
      </c>
      <c r="C28" s="116"/>
      <c r="D28" s="116"/>
      <c r="E28" s="116"/>
      <c r="F28" s="116"/>
      <c r="G28" s="116"/>
      <c r="H28" s="116"/>
      <c r="I28" s="116"/>
      <c r="J28" s="116"/>
      <c r="K28" s="116"/>
      <c r="L28" s="25"/>
    </row>
    <row r="29" spans="1:12" ht="15.75">
      <c r="A29" s="64" t="s">
        <v>60</v>
      </c>
      <c r="B29" s="26" t="s">
        <v>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25"/>
    </row>
    <row r="30" spans="1:12" ht="15.75">
      <c r="A30" s="64" t="s">
        <v>68</v>
      </c>
      <c r="B30" s="26" t="s">
        <v>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25"/>
    </row>
    <row r="31" spans="1:12" ht="15.75" customHeight="1">
      <c r="A31" s="79" t="s">
        <v>53</v>
      </c>
      <c r="B31" s="22" t="s">
        <v>9</v>
      </c>
      <c r="C31" s="24">
        <f aca="true" t="shared" si="6" ref="C31:K31">C34+C44</f>
        <v>1890</v>
      </c>
      <c r="D31" s="24">
        <f t="shared" si="6"/>
        <v>1822</v>
      </c>
      <c r="E31" s="24">
        <f t="shared" si="6"/>
        <v>1831</v>
      </c>
      <c r="F31" s="24">
        <f t="shared" si="6"/>
        <v>1840</v>
      </c>
      <c r="G31" s="24">
        <f t="shared" si="6"/>
        <v>1848</v>
      </c>
      <c r="H31" s="24">
        <f t="shared" si="6"/>
        <v>1857</v>
      </c>
      <c r="I31" s="24">
        <f t="shared" si="6"/>
        <v>1865</v>
      </c>
      <c r="J31" s="24">
        <f t="shared" si="6"/>
        <v>1873</v>
      </c>
      <c r="K31" s="24">
        <f t="shared" si="6"/>
        <v>1881</v>
      </c>
      <c r="L31" s="25"/>
    </row>
    <row r="32" spans="1:12" ht="21" customHeight="1">
      <c r="A32" s="79"/>
      <c r="B32" s="26" t="s">
        <v>16</v>
      </c>
      <c r="C32" s="31"/>
      <c r="D32" s="28">
        <f aca="true" t="shared" si="7" ref="D32:K32">D31/C31*100</f>
        <v>96.4021164021164</v>
      </c>
      <c r="E32" s="28">
        <f t="shared" si="7"/>
        <v>100.4939626783754</v>
      </c>
      <c r="F32" s="28">
        <f t="shared" si="7"/>
        <v>100.49153468050245</v>
      </c>
      <c r="G32" s="28">
        <f t="shared" si="7"/>
        <v>100.43478260869566</v>
      </c>
      <c r="H32" s="28">
        <f t="shared" si="7"/>
        <v>100.48701298701299</v>
      </c>
      <c r="I32" s="28">
        <f t="shared" si="7"/>
        <v>100.43080236941304</v>
      </c>
      <c r="J32" s="28">
        <f t="shared" si="7"/>
        <v>100.4289544235925</v>
      </c>
      <c r="K32" s="28">
        <f t="shared" si="7"/>
        <v>100.42712226374799</v>
      </c>
      <c r="L32" s="25"/>
    </row>
    <row r="33" spans="1:12" ht="15.75">
      <c r="A33" s="23" t="s">
        <v>13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5"/>
    </row>
    <row r="34" spans="1:12" ht="15.75">
      <c r="A34" s="79" t="s">
        <v>52</v>
      </c>
      <c r="B34" s="22" t="s">
        <v>9</v>
      </c>
      <c r="C34" s="30">
        <f aca="true" t="shared" si="8" ref="C34:K34">SUM(C37:C43)</f>
        <v>1890</v>
      </c>
      <c r="D34" s="30">
        <f t="shared" si="8"/>
        <v>1822</v>
      </c>
      <c r="E34" s="30">
        <f t="shared" si="8"/>
        <v>1831</v>
      </c>
      <c r="F34" s="30">
        <f t="shared" si="8"/>
        <v>1840</v>
      </c>
      <c r="G34" s="30">
        <f t="shared" si="8"/>
        <v>1848</v>
      </c>
      <c r="H34" s="30">
        <f t="shared" si="8"/>
        <v>1857</v>
      </c>
      <c r="I34" s="30">
        <f t="shared" si="8"/>
        <v>1865</v>
      </c>
      <c r="J34" s="30">
        <f t="shared" si="8"/>
        <v>1873</v>
      </c>
      <c r="K34" s="30">
        <f t="shared" si="8"/>
        <v>1881</v>
      </c>
      <c r="L34" s="25"/>
    </row>
    <row r="35" spans="1:12" ht="21.75" customHeight="1">
      <c r="A35" s="79"/>
      <c r="B35" s="26" t="s">
        <v>16</v>
      </c>
      <c r="C35" s="31"/>
      <c r="D35" s="28">
        <f aca="true" t="shared" si="9" ref="D35:K35">D34/C34*100</f>
        <v>96.4021164021164</v>
      </c>
      <c r="E35" s="28">
        <f t="shared" si="9"/>
        <v>100.4939626783754</v>
      </c>
      <c r="F35" s="28">
        <f t="shared" si="9"/>
        <v>100.49153468050245</v>
      </c>
      <c r="G35" s="28">
        <f t="shared" si="9"/>
        <v>100.43478260869566</v>
      </c>
      <c r="H35" s="28">
        <f t="shared" si="9"/>
        <v>100.48701298701299</v>
      </c>
      <c r="I35" s="28">
        <f t="shared" si="9"/>
        <v>100.43080236941304</v>
      </c>
      <c r="J35" s="28">
        <f t="shared" si="9"/>
        <v>100.4289544235925</v>
      </c>
      <c r="K35" s="28">
        <f t="shared" si="9"/>
        <v>100.42712226374799</v>
      </c>
      <c r="L35" s="25"/>
    </row>
    <row r="36" spans="1:12" ht="15.75">
      <c r="A36" s="32" t="s">
        <v>7</v>
      </c>
      <c r="B36" s="26"/>
      <c r="C36" s="131"/>
      <c r="D36" s="132"/>
      <c r="E36" s="116"/>
      <c r="F36" s="116"/>
      <c r="G36" s="116"/>
      <c r="H36" s="116"/>
      <c r="I36" s="116"/>
      <c r="J36" s="116"/>
      <c r="K36" s="116"/>
      <c r="L36" s="25"/>
    </row>
    <row r="37" spans="1:12" ht="15.75">
      <c r="A37" s="64" t="s">
        <v>67</v>
      </c>
      <c r="B37" s="26" t="s">
        <v>9</v>
      </c>
      <c r="C37" s="116">
        <v>390</v>
      </c>
      <c r="D37" s="116">
        <v>480</v>
      </c>
      <c r="E37" s="116">
        <v>482</v>
      </c>
      <c r="F37" s="116">
        <v>484</v>
      </c>
      <c r="G37" s="116">
        <v>486</v>
      </c>
      <c r="H37" s="116">
        <v>489</v>
      </c>
      <c r="I37" s="116">
        <v>490</v>
      </c>
      <c r="J37" s="116">
        <v>492</v>
      </c>
      <c r="K37" s="116">
        <v>494</v>
      </c>
      <c r="L37" s="25"/>
    </row>
    <row r="38" spans="1:12" ht="15.75">
      <c r="A38" s="64" t="s">
        <v>56</v>
      </c>
      <c r="B38" s="26" t="s">
        <v>9</v>
      </c>
      <c r="C38" s="116">
        <v>1091</v>
      </c>
      <c r="D38" s="116">
        <v>868</v>
      </c>
      <c r="E38" s="116">
        <v>871</v>
      </c>
      <c r="F38" s="116">
        <v>874</v>
      </c>
      <c r="G38" s="116">
        <v>876</v>
      </c>
      <c r="H38" s="116">
        <v>879</v>
      </c>
      <c r="I38" s="116">
        <v>882</v>
      </c>
      <c r="J38" s="116">
        <v>885</v>
      </c>
      <c r="K38" s="116">
        <v>887</v>
      </c>
      <c r="L38" s="25"/>
    </row>
    <row r="39" spans="1:12" ht="15.75">
      <c r="A39" s="64" t="s">
        <v>57</v>
      </c>
      <c r="B39" s="26" t="s">
        <v>9</v>
      </c>
      <c r="C39" s="116">
        <v>167</v>
      </c>
      <c r="D39" s="116">
        <v>148</v>
      </c>
      <c r="E39" s="116">
        <v>149</v>
      </c>
      <c r="F39" s="116">
        <v>150</v>
      </c>
      <c r="G39" s="116">
        <v>151</v>
      </c>
      <c r="H39" s="116">
        <v>151</v>
      </c>
      <c r="I39" s="116">
        <v>152</v>
      </c>
      <c r="J39" s="116">
        <v>152</v>
      </c>
      <c r="K39" s="116">
        <v>153</v>
      </c>
      <c r="L39" s="25"/>
    </row>
    <row r="40" spans="1:12" ht="31.5">
      <c r="A40" s="64" t="s">
        <v>58</v>
      </c>
      <c r="B40" s="26" t="s">
        <v>9</v>
      </c>
      <c r="C40" s="116">
        <v>78</v>
      </c>
      <c r="D40" s="116">
        <v>208</v>
      </c>
      <c r="E40" s="116">
        <v>210</v>
      </c>
      <c r="F40" s="116">
        <v>213</v>
      </c>
      <c r="G40" s="116">
        <v>215</v>
      </c>
      <c r="H40" s="116">
        <v>217</v>
      </c>
      <c r="I40" s="116">
        <v>219</v>
      </c>
      <c r="J40" s="116">
        <v>221</v>
      </c>
      <c r="K40" s="116">
        <v>224</v>
      </c>
      <c r="L40" s="25"/>
    </row>
    <row r="41" spans="1:12" ht="15.75">
      <c r="A41" s="64" t="s">
        <v>59</v>
      </c>
      <c r="B41" s="26" t="s">
        <v>9</v>
      </c>
      <c r="C41" s="116">
        <v>164</v>
      </c>
      <c r="D41" s="116">
        <v>118</v>
      </c>
      <c r="E41" s="116">
        <v>119</v>
      </c>
      <c r="F41" s="116">
        <v>119</v>
      </c>
      <c r="G41" s="116">
        <v>120</v>
      </c>
      <c r="H41" s="116">
        <v>121</v>
      </c>
      <c r="I41" s="116">
        <v>122</v>
      </c>
      <c r="J41" s="116">
        <v>123</v>
      </c>
      <c r="K41" s="116">
        <v>123</v>
      </c>
      <c r="L41" s="25"/>
    </row>
    <row r="42" spans="1:12" ht="15.75">
      <c r="A42" s="64" t="s">
        <v>60</v>
      </c>
      <c r="B42" s="26" t="s">
        <v>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25"/>
    </row>
    <row r="43" spans="1:12" ht="15.75">
      <c r="A43" s="64" t="s">
        <v>68</v>
      </c>
      <c r="B43" s="26" t="s">
        <v>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25"/>
    </row>
    <row r="44" spans="1:12" ht="15.75">
      <c r="A44" s="79" t="s">
        <v>10</v>
      </c>
      <c r="B44" s="22" t="s">
        <v>9</v>
      </c>
      <c r="C44" s="30">
        <f aca="true" t="shared" si="10" ref="C44:K44">SUM(C47:C53)</f>
        <v>0</v>
      </c>
      <c r="D44" s="30">
        <f t="shared" si="10"/>
        <v>0</v>
      </c>
      <c r="E44" s="30">
        <f t="shared" si="10"/>
        <v>0</v>
      </c>
      <c r="F44" s="30">
        <f t="shared" si="10"/>
        <v>0</v>
      </c>
      <c r="G44" s="30">
        <f t="shared" si="10"/>
        <v>0</v>
      </c>
      <c r="H44" s="30">
        <f t="shared" si="10"/>
        <v>0</v>
      </c>
      <c r="I44" s="30">
        <f t="shared" si="10"/>
        <v>0</v>
      </c>
      <c r="J44" s="30">
        <f t="shared" si="10"/>
        <v>0</v>
      </c>
      <c r="K44" s="30">
        <f t="shared" si="10"/>
        <v>0</v>
      </c>
      <c r="L44" s="25"/>
    </row>
    <row r="45" spans="1:12" ht="18" customHeight="1">
      <c r="A45" s="79"/>
      <c r="B45" s="26" t="s">
        <v>16</v>
      </c>
      <c r="C45" s="31"/>
      <c r="D45" s="28" t="e">
        <f aca="true" t="shared" si="11" ref="D45:K45">D44/C44*100</f>
        <v>#DIV/0!</v>
      </c>
      <c r="E45" s="28" t="e">
        <f t="shared" si="11"/>
        <v>#DIV/0!</v>
      </c>
      <c r="F45" s="28" t="e">
        <f t="shared" si="11"/>
        <v>#DIV/0!</v>
      </c>
      <c r="G45" s="28" t="e">
        <f t="shared" si="11"/>
        <v>#DIV/0!</v>
      </c>
      <c r="H45" s="28" t="e">
        <f t="shared" si="11"/>
        <v>#DIV/0!</v>
      </c>
      <c r="I45" s="28" t="e">
        <f t="shared" si="11"/>
        <v>#DIV/0!</v>
      </c>
      <c r="J45" s="28" t="e">
        <f t="shared" si="11"/>
        <v>#DIV/0!</v>
      </c>
      <c r="K45" s="28" t="e">
        <f t="shared" si="11"/>
        <v>#DIV/0!</v>
      </c>
      <c r="L45" s="25"/>
    </row>
    <row r="46" spans="1:12" ht="15.75">
      <c r="A46" s="32" t="s">
        <v>7</v>
      </c>
      <c r="B46" s="26"/>
      <c r="C46" s="118"/>
      <c r="D46" s="118"/>
      <c r="E46" s="118"/>
      <c r="F46" s="118"/>
      <c r="G46" s="118"/>
      <c r="H46" s="118"/>
      <c r="I46" s="118"/>
      <c r="J46" s="118"/>
      <c r="K46" s="118"/>
      <c r="L46" s="25"/>
    </row>
    <row r="47" spans="1:12" ht="15.75">
      <c r="A47" s="64" t="s">
        <v>67</v>
      </c>
      <c r="B47" s="26" t="s">
        <v>9</v>
      </c>
      <c r="C47" s="116"/>
      <c r="D47" s="116"/>
      <c r="E47" s="116"/>
      <c r="F47" s="116"/>
      <c r="G47" s="116"/>
      <c r="H47" s="116"/>
      <c r="I47" s="116"/>
      <c r="J47" s="116"/>
      <c r="K47" s="116"/>
      <c r="L47" s="25"/>
    </row>
    <row r="48" spans="1:12" ht="15.75">
      <c r="A48" s="64" t="s">
        <v>56</v>
      </c>
      <c r="B48" s="26" t="s">
        <v>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25"/>
    </row>
    <row r="49" spans="1:12" ht="15.75">
      <c r="A49" s="64" t="s">
        <v>57</v>
      </c>
      <c r="B49" s="26" t="s">
        <v>9</v>
      </c>
      <c r="C49" s="116"/>
      <c r="D49" s="116"/>
      <c r="E49" s="116"/>
      <c r="F49" s="116"/>
      <c r="G49" s="116"/>
      <c r="H49" s="116"/>
      <c r="I49" s="116"/>
      <c r="J49" s="116"/>
      <c r="K49" s="116"/>
      <c r="L49" s="25"/>
    </row>
    <row r="50" spans="1:12" ht="31.5">
      <c r="A50" s="64" t="s">
        <v>58</v>
      </c>
      <c r="B50" s="26" t="s">
        <v>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25"/>
    </row>
    <row r="51" spans="1:12" ht="15.75">
      <c r="A51" s="64" t="s">
        <v>59</v>
      </c>
      <c r="B51" s="26" t="s">
        <v>9</v>
      </c>
      <c r="C51" s="116"/>
      <c r="D51" s="116"/>
      <c r="E51" s="116"/>
      <c r="F51" s="116"/>
      <c r="G51" s="116"/>
      <c r="H51" s="116"/>
      <c r="I51" s="116"/>
      <c r="J51" s="116"/>
      <c r="K51" s="116"/>
      <c r="L51" s="25"/>
    </row>
    <row r="52" spans="1:12" ht="15.75">
      <c r="A52" s="64" t="s">
        <v>60</v>
      </c>
      <c r="B52" s="26" t="s">
        <v>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25"/>
    </row>
    <row r="53" spans="1:12" ht="15.75">
      <c r="A53" s="64" t="s">
        <v>68</v>
      </c>
      <c r="B53" s="26" t="s">
        <v>9</v>
      </c>
      <c r="C53" s="116"/>
      <c r="D53" s="116"/>
      <c r="E53" s="116"/>
      <c r="F53" s="116"/>
      <c r="G53" s="116"/>
      <c r="H53" s="116"/>
      <c r="I53" s="116"/>
      <c r="J53" s="116"/>
      <c r="K53" s="116"/>
      <c r="L53" s="25"/>
    </row>
    <row r="54" spans="1:12" ht="35.25" customHeight="1">
      <c r="A54" s="79" t="s">
        <v>41</v>
      </c>
      <c r="B54" s="22" t="s">
        <v>17</v>
      </c>
      <c r="C54" s="27">
        <f aca="true" t="shared" si="12" ref="C54:K54">C57+C74</f>
        <v>9348.7497</v>
      </c>
      <c r="D54" s="27">
        <f t="shared" si="12"/>
        <v>8206.4762</v>
      </c>
      <c r="E54" s="27">
        <f t="shared" si="12"/>
        <v>8603.139899235402</v>
      </c>
      <c r="F54" s="27">
        <f t="shared" si="12"/>
        <v>9118.889912924806</v>
      </c>
      <c r="G54" s="27">
        <f t="shared" si="12"/>
        <v>9704.350018900153</v>
      </c>
      <c r="H54" s="27">
        <f t="shared" si="12"/>
        <v>10369.126154815433</v>
      </c>
      <c r="I54" s="27">
        <f t="shared" si="12"/>
        <v>11119.863350300722</v>
      </c>
      <c r="J54" s="27">
        <f t="shared" si="12"/>
        <v>11955.716559681037</v>
      </c>
      <c r="K54" s="27">
        <f t="shared" si="12"/>
        <v>12916.040726493817</v>
      </c>
      <c r="L54" s="25"/>
    </row>
    <row r="55" spans="1:12" ht="21.75" customHeight="1">
      <c r="A55" s="79"/>
      <c r="B55" s="26" t="s">
        <v>16</v>
      </c>
      <c r="C55" s="27"/>
      <c r="D55" s="28">
        <f aca="true" t="shared" si="13" ref="D55:K55">D54/C54*100</f>
        <v>87.78153724663309</v>
      </c>
      <c r="E55" s="28">
        <f t="shared" si="13"/>
        <v>104.83354474646991</v>
      </c>
      <c r="F55" s="28">
        <f t="shared" si="13"/>
        <v>105.99490441548254</v>
      </c>
      <c r="G55" s="28">
        <f t="shared" si="13"/>
        <v>106.42030018528392</v>
      </c>
      <c r="H55" s="28">
        <f t="shared" si="13"/>
        <v>106.85029017523651</v>
      </c>
      <c r="I55" s="28">
        <f t="shared" si="13"/>
        <v>107.24012018251554</v>
      </c>
      <c r="J55" s="28">
        <f t="shared" si="13"/>
        <v>107.51675792272852</v>
      </c>
      <c r="K55" s="28">
        <f t="shared" si="13"/>
        <v>108.03234303873795</v>
      </c>
      <c r="L55" s="25"/>
    </row>
    <row r="56" spans="1:12" ht="15.75">
      <c r="A56" s="23" t="s">
        <v>13</v>
      </c>
      <c r="B56" s="22"/>
      <c r="C56" s="27"/>
      <c r="D56" s="27"/>
      <c r="E56" s="27"/>
      <c r="F56" s="27"/>
      <c r="G56" s="27"/>
      <c r="H56" s="27"/>
      <c r="I56" s="27"/>
      <c r="J56" s="27"/>
      <c r="K56" s="27"/>
      <c r="L56" s="25"/>
    </row>
    <row r="57" spans="1:12" ht="31.5">
      <c r="A57" s="82" t="s">
        <v>34</v>
      </c>
      <c r="B57" s="29" t="s">
        <v>17</v>
      </c>
      <c r="C57" s="31">
        <f>C60+C62+C64+C66+C68+C70+C72</f>
        <v>9348.7497</v>
      </c>
      <c r="D57" s="127">
        <f aca="true" t="shared" si="14" ref="D57:K57">D60+D62+D64+D66+D68+D70+D72</f>
        <v>8206.4762</v>
      </c>
      <c r="E57" s="31">
        <f t="shared" si="14"/>
        <v>8603.139899235402</v>
      </c>
      <c r="F57" s="31">
        <f t="shared" si="14"/>
        <v>9118.889912924806</v>
      </c>
      <c r="G57" s="31">
        <f t="shared" si="14"/>
        <v>9704.350018900153</v>
      </c>
      <c r="H57" s="31">
        <f t="shared" si="14"/>
        <v>10369.126154815433</v>
      </c>
      <c r="I57" s="31">
        <f t="shared" si="14"/>
        <v>11119.863350300722</v>
      </c>
      <c r="J57" s="31">
        <f t="shared" si="14"/>
        <v>11955.716559681037</v>
      </c>
      <c r="K57" s="31">
        <f t="shared" si="14"/>
        <v>12916.040726493817</v>
      </c>
      <c r="L57" s="25"/>
    </row>
    <row r="58" spans="1:12" ht="20.25" customHeight="1">
      <c r="A58" s="82"/>
      <c r="B58" s="34" t="s">
        <v>16</v>
      </c>
      <c r="C58" s="31"/>
      <c r="D58" s="128">
        <f aca="true" t="shared" si="15" ref="D58:K58">D57/C57*100</f>
        <v>87.78153724663309</v>
      </c>
      <c r="E58" s="35">
        <f t="shared" si="15"/>
        <v>104.83354474646991</v>
      </c>
      <c r="F58" s="35">
        <f t="shared" si="15"/>
        <v>105.99490441548254</v>
      </c>
      <c r="G58" s="35">
        <f t="shared" si="15"/>
        <v>106.42030018528392</v>
      </c>
      <c r="H58" s="35">
        <f t="shared" si="15"/>
        <v>106.85029017523651</v>
      </c>
      <c r="I58" s="35">
        <f t="shared" si="15"/>
        <v>107.24012018251554</v>
      </c>
      <c r="J58" s="35">
        <f t="shared" si="15"/>
        <v>107.51675792272852</v>
      </c>
      <c r="K58" s="35">
        <f t="shared" si="15"/>
        <v>108.03234303873795</v>
      </c>
      <c r="L58" s="25"/>
    </row>
    <row r="59" spans="1:12" ht="15.75">
      <c r="A59" s="32" t="s">
        <v>7</v>
      </c>
      <c r="B59" s="34"/>
      <c r="C59" s="129"/>
      <c r="D59" s="133"/>
      <c r="E59" s="35"/>
      <c r="F59" s="35"/>
      <c r="G59" s="35"/>
      <c r="H59" s="35"/>
      <c r="I59" s="35"/>
      <c r="J59" s="35"/>
      <c r="K59" s="35"/>
      <c r="L59" s="25"/>
    </row>
    <row r="60" spans="1:12" ht="31.5">
      <c r="A60" s="77" t="s">
        <v>67</v>
      </c>
      <c r="B60" s="26" t="s">
        <v>17</v>
      </c>
      <c r="C60" s="130">
        <v>848.924</v>
      </c>
      <c r="D60" s="66">
        <v>1309.218</v>
      </c>
      <c r="E60" s="66">
        <v>1372.4996378588385</v>
      </c>
      <c r="F60" s="66">
        <v>1454.77967925132</v>
      </c>
      <c r="G60" s="66">
        <v>1548.1809016937652</v>
      </c>
      <c r="H60" s="66">
        <v>1654.2357858973812</v>
      </c>
      <c r="I60" s="66">
        <v>1774.004444898532</v>
      </c>
      <c r="J60" s="66">
        <v>1907.3520645599983</v>
      </c>
      <c r="K60" s="66">
        <v>2060.557125341908</v>
      </c>
      <c r="L60" s="25"/>
    </row>
    <row r="61" spans="1:12" ht="21" customHeight="1">
      <c r="A61" s="78"/>
      <c r="B61" s="26" t="s">
        <v>16</v>
      </c>
      <c r="C61" s="123"/>
      <c r="D61" s="66">
        <f>D60/C60*100</f>
        <v>154.2208725398269</v>
      </c>
      <c r="E61" s="66">
        <f aca="true" t="shared" si="16" ref="E61:K61">E60/D60*100</f>
        <v>104.83354474646991</v>
      </c>
      <c r="F61" s="66">
        <f t="shared" si="16"/>
        <v>105.99490441548257</v>
      </c>
      <c r="G61" s="66">
        <f t="shared" si="16"/>
        <v>106.42030018528392</v>
      </c>
      <c r="H61" s="66">
        <f t="shared" si="16"/>
        <v>106.85029017523651</v>
      </c>
      <c r="I61" s="66">
        <f t="shared" si="16"/>
        <v>107.24012018251554</v>
      </c>
      <c r="J61" s="66">
        <f t="shared" si="16"/>
        <v>107.5167579227285</v>
      </c>
      <c r="K61" s="66">
        <f t="shared" si="16"/>
        <v>108.03234303873795</v>
      </c>
      <c r="L61" s="25"/>
    </row>
    <row r="62" spans="1:12" ht="31.5">
      <c r="A62" s="77" t="s">
        <v>56</v>
      </c>
      <c r="B62" s="26" t="s">
        <v>17</v>
      </c>
      <c r="C62" s="130">
        <v>2254.4131</v>
      </c>
      <c r="D62" s="66">
        <v>3659.711</v>
      </c>
      <c r="E62" s="66">
        <v>3836.6047687764817</v>
      </c>
      <c r="F62" s="66">
        <v>4066.6055574644765</v>
      </c>
      <c r="G62" s="66">
        <v>4327.693841605134</v>
      </c>
      <c r="H62" s="66">
        <v>4624.1534276509265</v>
      </c>
      <c r="I62" s="66">
        <v>4958.947693236765</v>
      </c>
      <c r="J62" s="66">
        <v>5331.699786852102</v>
      </c>
      <c r="K62" s="66">
        <v>5759.960203527723</v>
      </c>
      <c r="L62" s="25"/>
    </row>
    <row r="63" spans="1:12" ht="22.5" customHeight="1">
      <c r="A63" s="78"/>
      <c r="B63" s="26" t="s">
        <v>16</v>
      </c>
      <c r="C63" s="123"/>
      <c r="D63" s="66">
        <f aca="true" t="shared" si="17" ref="D63:K63">D62/C62*100</f>
        <v>162.33542113466248</v>
      </c>
      <c r="E63" s="66">
        <f t="shared" si="17"/>
        <v>104.83354474646993</v>
      </c>
      <c r="F63" s="66">
        <f t="shared" si="17"/>
        <v>105.99490441548254</v>
      </c>
      <c r="G63" s="66">
        <f t="shared" si="17"/>
        <v>106.42030018528392</v>
      </c>
      <c r="H63" s="66">
        <f t="shared" si="17"/>
        <v>106.85029017523651</v>
      </c>
      <c r="I63" s="66">
        <f t="shared" si="17"/>
        <v>107.24012018251554</v>
      </c>
      <c r="J63" s="66">
        <f t="shared" si="17"/>
        <v>107.5167579227285</v>
      </c>
      <c r="K63" s="66">
        <f t="shared" si="17"/>
        <v>108.03234303873795</v>
      </c>
      <c r="L63" s="25"/>
    </row>
    <row r="64" spans="1:12" ht="31.5">
      <c r="A64" s="77" t="s">
        <v>57</v>
      </c>
      <c r="B64" s="26" t="s">
        <v>17</v>
      </c>
      <c r="C64" s="130">
        <v>82.554</v>
      </c>
      <c r="D64" s="123">
        <v>85.9</v>
      </c>
      <c r="E64" s="66">
        <v>90.05201493721766</v>
      </c>
      <c r="F64" s="66">
        <v>95.45054715691991</v>
      </c>
      <c r="G64" s="66">
        <v>101.57875881289014</v>
      </c>
      <c r="H64" s="66">
        <v>108.53719854797674</v>
      </c>
      <c r="I64" s="66">
        <v>116.39542216558576</v>
      </c>
      <c r="J64" s="66">
        <v>125.14458428291073</v>
      </c>
      <c r="K64" s="66">
        <v>135.19662658691664</v>
      </c>
      <c r="L64" s="25"/>
    </row>
    <row r="65" spans="1:12" ht="20.25" customHeight="1">
      <c r="A65" s="78"/>
      <c r="B65" s="26" t="s">
        <v>16</v>
      </c>
      <c r="C65" s="37"/>
      <c r="D65" s="66">
        <f aca="true" t="shared" si="18" ref="D65:K65">D64/C64*100</f>
        <v>104.05310463454225</v>
      </c>
      <c r="E65" s="66">
        <f t="shared" si="18"/>
        <v>104.83354474646991</v>
      </c>
      <c r="F65" s="66">
        <f t="shared" si="18"/>
        <v>105.99490441548254</v>
      </c>
      <c r="G65" s="66">
        <f t="shared" si="18"/>
        <v>106.4203001852839</v>
      </c>
      <c r="H65" s="66">
        <f t="shared" si="18"/>
        <v>106.85029017523651</v>
      </c>
      <c r="I65" s="66">
        <f t="shared" si="18"/>
        <v>107.24012018251553</v>
      </c>
      <c r="J65" s="66">
        <f t="shared" si="18"/>
        <v>107.51675792272852</v>
      </c>
      <c r="K65" s="66">
        <f t="shared" si="18"/>
        <v>108.03234303873795</v>
      </c>
      <c r="L65" s="25"/>
    </row>
    <row r="66" spans="1:12" ht="31.5">
      <c r="A66" s="77" t="s">
        <v>58</v>
      </c>
      <c r="B66" s="26" t="s">
        <v>17</v>
      </c>
      <c r="C66" s="130">
        <v>5339.2398</v>
      </c>
      <c r="D66" s="66">
        <v>3125.4362</v>
      </c>
      <c r="E66" s="66">
        <v>3276.505557249369</v>
      </c>
      <c r="F66" s="66">
        <v>3472.928933574442</v>
      </c>
      <c r="G66" s="66">
        <v>3695.9013963315</v>
      </c>
      <c r="H66" s="66">
        <v>3949.081366570826</v>
      </c>
      <c r="I66" s="66">
        <v>4234.999603615881</v>
      </c>
      <c r="J66" s="66">
        <v>4553.334271848199</v>
      </c>
      <c r="K66" s="66">
        <v>4919.073700263467</v>
      </c>
      <c r="L66" s="25"/>
    </row>
    <row r="67" spans="1:12" ht="21.75" customHeight="1">
      <c r="A67" s="78"/>
      <c r="B67" s="26" t="s">
        <v>16</v>
      </c>
      <c r="C67" s="37"/>
      <c r="D67" s="66">
        <f aca="true" t="shared" si="19" ref="D67:K67">D66/C66*100</f>
        <v>58.537101105666764</v>
      </c>
      <c r="E67" s="66">
        <f t="shared" si="19"/>
        <v>104.83354474646991</v>
      </c>
      <c r="F67" s="66">
        <f t="shared" si="19"/>
        <v>105.99490441548254</v>
      </c>
      <c r="G67" s="66">
        <f t="shared" si="19"/>
        <v>106.4203001852839</v>
      </c>
      <c r="H67" s="66">
        <f t="shared" si="19"/>
        <v>106.85029017523651</v>
      </c>
      <c r="I67" s="66">
        <f t="shared" si="19"/>
        <v>107.24012018251554</v>
      </c>
      <c r="J67" s="66">
        <f t="shared" si="19"/>
        <v>107.51675792272852</v>
      </c>
      <c r="K67" s="66">
        <f t="shared" si="19"/>
        <v>108.03234303873795</v>
      </c>
      <c r="L67" s="25"/>
    </row>
    <row r="68" spans="1:12" ht="31.5">
      <c r="A68" s="77" t="s">
        <v>59</v>
      </c>
      <c r="B68" s="26" t="s">
        <v>17</v>
      </c>
      <c r="C68" s="130">
        <v>823.6188</v>
      </c>
      <c r="D68" s="123">
        <v>26.21099999999926</v>
      </c>
      <c r="E68" s="66">
        <v>27.477920413496452</v>
      </c>
      <c r="F68" s="66">
        <v>29.12519547764793</v>
      </c>
      <c r="G68" s="66">
        <v>30.99512045686366</v>
      </c>
      <c r="H68" s="66">
        <v>33.118376148322916</v>
      </c>
      <c r="I68" s="66">
        <v>35.51618638395905</v>
      </c>
      <c r="J68" s="66">
        <v>38.18585213782632</v>
      </c>
      <c r="K68" s="66">
        <v>41.25307077380178</v>
      </c>
      <c r="L68" s="25"/>
    </row>
    <row r="69" spans="1:12" ht="24" customHeight="1">
      <c r="A69" s="78"/>
      <c r="B69" s="26" t="s">
        <v>16</v>
      </c>
      <c r="C69" s="36"/>
      <c r="D69" s="66">
        <f aca="true" t="shared" si="20" ref="D69:K69">D68/C68*100</f>
        <v>3.182418856878845</v>
      </c>
      <c r="E69" s="66">
        <f t="shared" si="20"/>
        <v>104.83354474646991</v>
      </c>
      <c r="F69" s="66">
        <f t="shared" si="20"/>
        <v>105.99490441548254</v>
      </c>
      <c r="G69" s="66">
        <f t="shared" si="20"/>
        <v>106.4203001852839</v>
      </c>
      <c r="H69" s="66">
        <f t="shared" si="20"/>
        <v>106.85029017523652</v>
      </c>
      <c r="I69" s="66">
        <f t="shared" si="20"/>
        <v>107.24012018251553</v>
      </c>
      <c r="J69" s="66">
        <f t="shared" si="20"/>
        <v>107.51675792272852</v>
      </c>
      <c r="K69" s="66">
        <f t="shared" si="20"/>
        <v>108.03234303873795</v>
      </c>
      <c r="L69" s="25"/>
    </row>
    <row r="70" spans="1:12" ht="31.5">
      <c r="A70" s="77" t="s">
        <v>60</v>
      </c>
      <c r="B70" s="26" t="s">
        <v>17</v>
      </c>
      <c r="C70" s="123"/>
      <c r="D70" s="123"/>
      <c r="E70" s="123"/>
      <c r="F70" s="123"/>
      <c r="G70" s="123"/>
      <c r="H70" s="123"/>
      <c r="I70" s="123"/>
      <c r="J70" s="123"/>
      <c r="K70" s="123"/>
      <c r="L70" s="25"/>
    </row>
    <row r="71" spans="1:12" ht="21" customHeight="1">
      <c r="A71" s="78"/>
      <c r="B71" s="26" t="s">
        <v>16</v>
      </c>
      <c r="C71" s="36"/>
      <c r="D71" s="66"/>
      <c r="E71" s="66"/>
      <c r="F71" s="66"/>
      <c r="G71" s="66"/>
      <c r="H71" s="66"/>
      <c r="I71" s="66"/>
      <c r="J71" s="66"/>
      <c r="K71" s="66"/>
      <c r="L71" s="25"/>
    </row>
    <row r="72" spans="1:12" ht="31.5">
      <c r="A72" s="77" t="s">
        <v>68</v>
      </c>
      <c r="B72" s="26" t="s">
        <v>17</v>
      </c>
      <c r="C72" s="123"/>
      <c r="D72" s="123"/>
      <c r="E72" s="123"/>
      <c r="F72" s="123"/>
      <c r="G72" s="123"/>
      <c r="H72" s="123"/>
      <c r="I72" s="123"/>
      <c r="J72" s="123"/>
      <c r="K72" s="123"/>
      <c r="L72" s="25"/>
    </row>
    <row r="73" spans="1:12" ht="24" customHeight="1">
      <c r="A73" s="78"/>
      <c r="B73" s="26" t="s">
        <v>16</v>
      </c>
      <c r="C73" s="36"/>
      <c r="D73" s="66"/>
      <c r="E73" s="66"/>
      <c r="F73" s="66"/>
      <c r="G73" s="66"/>
      <c r="H73" s="66"/>
      <c r="I73" s="66"/>
      <c r="J73" s="66"/>
      <c r="K73" s="66"/>
      <c r="L73" s="25"/>
    </row>
    <row r="74" spans="1:12" ht="31.5">
      <c r="A74" s="82" t="s">
        <v>35</v>
      </c>
      <c r="B74" s="29" t="s">
        <v>17</v>
      </c>
      <c r="C74" s="38">
        <f>C77+C79+C81+C83+C85+C87+C89</f>
        <v>0</v>
      </c>
      <c r="D74" s="38">
        <f aca="true" t="shared" si="21" ref="D74:K74">D77+D79+D81+D83+D85+D87+D89</f>
        <v>0</v>
      </c>
      <c r="E74" s="38">
        <f t="shared" si="21"/>
        <v>0</v>
      </c>
      <c r="F74" s="38">
        <f t="shared" si="21"/>
        <v>0</v>
      </c>
      <c r="G74" s="38">
        <f t="shared" si="21"/>
        <v>0</v>
      </c>
      <c r="H74" s="38">
        <f t="shared" si="21"/>
        <v>0</v>
      </c>
      <c r="I74" s="38">
        <f t="shared" si="21"/>
        <v>0</v>
      </c>
      <c r="J74" s="38">
        <f t="shared" si="21"/>
        <v>0</v>
      </c>
      <c r="K74" s="38">
        <f t="shared" si="21"/>
        <v>0</v>
      </c>
      <c r="L74" s="25"/>
    </row>
    <row r="75" spans="1:12" ht="18.75" customHeight="1">
      <c r="A75" s="82"/>
      <c r="B75" s="34" t="s">
        <v>16</v>
      </c>
      <c r="C75" s="39"/>
      <c r="D75" s="36" t="e">
        <f aca="true" t="shared" si="22" ref="D75:K75">D74/C74*100</f>
        <v>#DIV/0!</v>
      </c>
      <c r="E75" s="36" t="e">
        <f t="shared" si="22"/>
        <v>#DIV/0!</v>
      </c>
      <c r="F75" s="36" t="e">
        <f t="shared" si="22"/>
        <v>#DIV/0!</v>
      </c>
      <c r="G75" s="36" t="e">
        <f t="shared" si="22"/>
        <v>#DIV/0!</v>
      </c>
      <c r="H75" s="36" t="e">
        <f t="shared" si="22"/>
        <v>#DIV/0!</v>
      </c>
      <c r="I75" s="36" t="e">
        <f t="shared" si="22"/>
        <v>#DIV/0!</v>
      </c>
      <c r="J75" s="36" t="e">
        <f t="shared" si="22"/>
        <v>#DIV/0!</v>
      </c>
      <c r="K75" s="36" t="e">
        <f t="shared" si="22"/>
        <v>#DIV/0!</v>
      </c>
      <c r="L75" s="25"/>
    </row>
    <row r="76" spans="1:12" ht="15.75">
      <c r="A76" s="32" t="s">
        <v>7</v>
      </c>
      <c r="B76" s="34"/>
      <c r="C76" s="123"/>
      <c r="D76" s="36"/>
      <c r="E76" s="36"/>
      <c r="F76" s="36"/>
      <c r="G76" s="36"/>
      <c r="H76" s="36"/>
      <c r="I76" s="36"/>
      <c r="J76" s="36"/>
      <c r="K76" s="36"/>
      <c r="L76" s="25"/>
    </row>
    <row r="77" spans="1:12" ht="31.5">
      <c r="A77" s="77" t="s">
        <v>67</v>
      </c>
      <c r="B77" s="26" t="s">
        <v>17</v>
      </c>
      <c r="C77" s="123"/>
      <c r="D77" s="123"/>
      <c r="E77" s="123"/>
      <c r="F77" s="123"/>
      <c r="G77" s="123"/>
      <c r="H77" s="123"/>
      <c r="I77" s="123"/>
      <c r="J77" s="123"/>
      <c r="K77" s="123"/>
      <c r="L77" s="25"/>
    </row>
    <row r="78" spans="1:12" ht="24" customHeight="1">
      <c r="A78" s="78"/>
      <c r="B78" s="26" t="s">
        <v>16</v>
      </c>
      <c r="C78" s="123"/>
      <c r="D78" s="66"/>
      <c r="E78" s="66"/>
      <c r="F78" s="66"/>
      <c r="G78" s="66"/>
      <c r="H78" s="66"/>
      <c r="I78" s="66"/>
      <c r="J78" s="66"/>
      <c r="K78" s="66"/>
      <c r="L78" s="25"/>
    </row>
    <row r="79" spans="1:12" ht="31.5">
      <c r="A79" s="77" t="s">
        <v>56</v>
      </c>
      <c r="B79" s="26" t="s">
        <v>17</v>
      </c>
      <c r="C79" s="123"/>
      <c r="D79" s="123"/>
      <c r="E79" s="123"/>
      <c r="F79" s="123"/>
      <c r="G79" s="123"/>
      <c r="H79" s="123"/>
      <c r="I79" s="123"/>
      <c r="J79" s="123"/>
      <c r="K79" s="123"/>
      <c r="L79" s="25"/>
    </row>
    <row r="80" spans="1:12" ht="22.5" customHeight="1">
      <c r="A80" s="78"/>
      <c r="B80" s="26" t="s">
        <v>16</v>
      </c>
      <c r="C80" s="123"/>
      <c r="D80" s="66"/>
      <c r="E80" s="66"/>
      <c r="F80" s="66"/>
      <c r="G80" s="66"/>
      <c r="H80" s="66"/>
      <c r="I80" s="66"/>
      <c r="J80" s="66"/>
      <c r="K80" s="66"/>
      <c r="L80" s="25"/>
    </row>
    <row r="81" spans="1:12" ht="31.5">
      <c r="A81" s="77" t="s">
        <v>57</v>
      </c>
      <c r="B81" s="26" t="s">
        <v>17</v>
      </c>
      <c r="C81" s="123"/>
      <c r="D81" s="123"/>
      <c r="E81" s="123"/>
      <c r="F81" s="123"/>
      <c r="G81" s="123"/>
      <c r="H81" s="123"/>
      <c r="I81" s="123"/>
      <c r="J81" s="123"/>
      <c r="K81" s="123"/>
      <c r="L81" s="25"/>
    </row>
    <row r="82" spans="1:12" ht="20.25" customHeight="1">
      <c r="A82" s="78"/>
      <c r="B82" s="26" t="s">
        <v>16</v>
      </c>
      <c r="C82" s="36"/>
      <c r="D82" s="66"/>
      <c r="E82" s="66"/>
      <c r="F82" s="66"/>
      <c r="G82" s="66"/>
      <c r="H82" s="66"/>
      <c r="I82" s="66"/>
      <c r="J82" s="66"/>
      <c r="K82" s="66"/>
      <c r="L82" s="25"/>
    </row>
    <row r="83" spans="1:12" ht="31.5">
      <c r="A83" s="77" t="s">
        <v>58</v>
      </c>
      <c r="B83" s="26" t="s">
        <v>17</v>
      </c>
      <c r="C83" s="123"/>
      <c r="D83" s="123"/>
      <c r="E83" s="123"/>
      <c r="F83" s="123"/>
      <c r="G83" s="123"/>
      <c r="H83" s="123"/>
      <c r="I83" s="123"/>
      <c r="J83" s="123"/>
      <c r="K83" s="123"/>
      <c r="L83" s="25"/>
    </row>
    <row r="84" spans="1:12" ht="24.75" customHeight="1">
      <c r="A84" s="78"/>
      <c r="B84" s="26" t="s">
        <v>16</v>
      </c>
      <c r="C84" s="36"/>
      <c r="D84" s="66"/>
      <c r="E84" s="66"/>
      <c r="F84" s="66"/>
      <c r="G84" s="66"/>
      <c r="H84" s="66"/>
      <c r="I84" s="66"/>
      <c r="J84" s="66"/>
      <c r="K84" s="66"/>
      <c r="L84" s="25"/>
    </row>
    <row r="85" spans="1:12" ht="31.5" customHeight="1">
      <c r="A85" s="77" t="s">
        <v>59</v>
      </c>
      <c r="B85" s="26" t="s">
        <v>17</v>
      </c>
      <c r="C85" s="123"/>
      <c r="D85" s="123"/>
      <c r="E85" s="123"/>
      <c r="F85" s="123"/>
      <c r="G85" s="123"/>
      <c r="H85" s="123"/>
      <c r="I85" s="123"/>
      <c r="J85" s="123"/>
      <c r="K85" s="123"/>
      <c r="L85" s="25"/>
    </row>
    <row r="86" spans="1:12" ht="24.75" customHeight="1">
      <c r="A86" s="78"/>
      <c r="B86" s="26" t="s">
        <v>16</v>
      </c>
      <c r="C86" s="36"/>
      <c r="D86" s="66"/>
      <c r="E86" s="66"/>
      <c r="F86" s="66"/>
      <c r="G86" s="66"/>
      <c r="H86" s="66"/>
      <c r="I86" s="66"/>
      <c r="J86" s="66"/>
      <c r="K86" s="66"/>
      <c r="L86" s="25"/>
    </row>
    <row r="87" spans="1:12" ht="31.5">
      <c r="A87" s="77" t="s">
        <v>60</v>
      </c>
      <c r="B87" s="26" t="s">
        <v>17</v>
      </c>
      <c r="C87" s="123"/>
      <c r="D87" s="123"/>
      <c r="E87" s="123"/>
      <c r="F87" s="123"/>
      <c r="G87" s="123"/>
      <c r="H87" s="123"/>
      <c r="I87" s="123"/>
      <c r="J87" s="123"/>
      <c r="K87" s="123"/>
      <c r="L87" s="25"/>
    </row>
    <row r="88" spans="1:12" ht="22.5" customHeight="1">
      <c r="A88" s="78"/>
      <c r="B88" s="26" t="s">
        <v>16</v>
      </c>
      <c r="C88" s="36"/>
      <c r="D88" s="66"/>
      <c r="E88" s="66"/>
      <c r="F88" s="66"/>
      <c r="G88" s="66"/>
      <c r="H88" s="66"/>
      <c r="I88" s="66"/>
      <c r="J88" s="66"/>
      <c r="K88" s="66"/>
      <c r="L88" s="25"/>
    </row>
    <row r="89" spans="1:12" ht="31.5">
      <c r="A89" s="77" t="s">
        <v>68</v>
      </c>
      <c r="B89" s="26" t="s">
        <v>17</v>
      </c>
      <c r="C89" s="123"/>
      <c r="D89" s="123"/>
      <c r="E89" s="123"/>
      <c r="F89" s="123"/>
      <c r="G89" s="123"/>
      <c r="H89" s="123"/>
      <c r="I89" s="123"/>
      <c r="J89" s="123"/>
      <c r="K89" s="123"/>
      <c r="L89" s="25"/>
    </row>
    <row r="90" spans="1:12" ht="24" customHeight="1">
      <c r="A90" s="78"/>
      <c r="B90" s="26" t="s">
        <v>16</v>
      </c>
      <c r="C90" s="36"/>
      <c r="D90" s="66"/>
      <c r="E90" s="66"/>
      <c r="F90" s="66"/>
      <c r="G90" s="66"/>
      <c r="H90" s="66"/>
      <c r="I90" s="66"/>
      <c r="J90" s="66"/>
      <c r="K90" s="66"/>
      <c r="L90" s="25"/>
    </row>
    <row r="91" spans="1:12" ht="15.75">
      <c r="A91" s="79" t="s">
        <v>43</v>
      </c>
      <c r="B91" s="22" t="s">
        <v>12</v>
      </c>
      <c r="C91" s="40">
        <f aca="true" t="shared" si="23" ref="C91:K91">C94+C104</f>
        <v>168.67299999999997</v>
      </c>
      <c r="D91" s="40">
        <f t="shared" si="23"/>
        <v>337.164</v>
      </c>
      <c r="E91" s="40">
        <f t="shared" si="23"/>
        <v>347.31600000000003</v>
      </c>
      <c r="F91" s="40">
        <f t="shared" si="23"/>
        <v>357.37129999999996</v>
      </c>
      <c r="G91" s="40">
        <f t="shared" si="23"/>
        <v>367.71040000000005</v>
      </c>
      <c r="H91" s="40">
        <f t="shared" si="23"/>
        <v>378.834</v>
      </c>
      <c r="I91" s="40">
        <f t="shared" si="23"/>
        <v>389.8338</v>
      </c>
      <c r="J91" s="40">
        <f t="shared" si="23"/>
        <v>401.3714</v>
      </c>
      <c r="K91" s="40">
        <f t="shared" si="23"/>
        <v>412.96279999999996</v>
      </c>
      <c r="L91" s="25"/>
    </row>
    <row r="92" spans="1:12" ht="18" customHeight="1">
      <c r="A92" s="79"/>
      <c r="B92" s="22" t="s">
        <v>16</v>
      </c>
      <c r="C92" s="41"/>
      <c r="D92" s="37">
        <f aca="true" t="shared" si="24" ref="D92:K92">D91/C91*100</f>
        <v>199.89209891328196</v>
      </c>
      <c r="E92" s="37">
        <f t="shared" si="24"/>
        <v>103.0109976154038</v>
      </c>
      <c r="F92" s="37">
        <f t="shared" si="24"/>
        <v>102.895144479379</v>
      </c>
      <c r="G92" s="37">
        <f t="shared" si="24"/>
        <v>102.89309745914126</v>
      </c>
      <c r="H92" s="37">
        <f t="shared" si="24"/>
        <v>103.02509801191371</v>
      </c>
      <c r="I92" s="37">
        <f t="shared" si="24"/>
        <v>102.90359365843615</v>
      </c>
      <c r="J92" s="37">
        <f t="shared" si="24"/>
        <v>102.95962022790226</v>
      </c>
      <c r="K92" s="37">
        <f t="shared" si="24"/>
        <v>102.88794866799178</v>
      </c>
      <c r="L92" s="25"/>
    </row>
    <row r="93" spans="1:12" ht="15.75">
      <c r="A93" s="23" t="s">
        <v>13</v>
      </c>
      <c r="B93" s="26"/>
      <c r="C93" s="41"/>
      <c r="D93" s="41"/>
      <c r="E93" s="41"/>
      <c r="F93" s="41"/>
      <c r="G93" s="41"/>
      <c r="H93" s="41"/>
      <c r="I93" s="41"/>
      <c r="J93" s="41"/>
      <c r="K93" s="41"/>
      <c r="L93" s="25"/>
    </row>
    <row r="94" spans="1:12" ht="15.75">
      <c r="A94" s="82" t="s">
        <v>14</v>
      </c>
      <c r="B94" s="29" t="s">
        <v>12</v>
      </c>
      <c r="C94" s="38">
        <f aca="true" t="shared" si="25" ref="C94:K94">SUM(C97:C103)</f>
        <v>168.67299999999997</v>
      </c>
      <c r="D94" s="38">
        <f t="shared" si="25"/>
        <v>337.164</v>
      </c>
      <c r="E94" s="38">
        <f t="shared" si="25"/>
        <v>347.31600000000003</v>
      </c>
      <c r="F94" s="38">
        <f t="shared" si="25"/>
        <v>357.37129999999996</v>
      </c>
      <c r="G94" s="38">
        <f t="shared" si="25"/>
        <v>367.71040000000005</v>
      </c>
      <c r="H94" s="38">
        <f t="shared" si="25"/>
        <v>378.834</v>
      </c>
      <c r="I94" s="38">
        <f t="shared" si="25"/>
        <v>389.8338</v>
      </c>
      <c r="J94" s="38">
        <f t="shared" si="25"/>
        <v>401.3714</v>
      </c>
      <c r="K94" s="38">
        <f t="shared" si="25"/>
        <v>412.96279999999996</v>
      </c>
      <c r="L94" s="25"/>
    </row>
    <row r="95" spans="1:12" ht="18.75" customHeight="1">
      <c r="A95" s="84"/>
      <c r="B95" s="34" t="s">
        <v>16</v>
      </c>
      <c r="C95" s="67"/>
      <c r="D95" s="68">
        <f aca="true" t="shared" si="26" ref="D95:K95">D94/C94*100</f>
        <v>199.89209891328196</v>
      </c>
      <c r="E95" s="68">
        <f t="shared" si="26"/>
        <v>103.0109976154038</v>
      </c>
      <c r="F95" s="37">
        <f t="shared" si="26"/>
        <v>102.895144479379</v>
      </c>
      <c r="G95" s="37">
        <f t="shared" si="26"/>
        <v>102.89309745914126</v>
      </c>
      <c r="H95" s="37">
        <f t="shared" si="26"/>
        <v>103.02509801191371</v>
      </c>
      <c r="I95" s="37">
        <f t="shared" si="26"/>
        <v>102.90359365843615</v>
      </c>
      <c r="J95" s="37">
        <f t="shared" si="26"/>
        <v>102.95962022790226</v>
      </c>
      <c r="K95" s="37">
        <f t="shared" si="26"/>
        <v>102.88794866799178</v>
      </c>
      <c r="L95" s="25"/>
    </row>
    <row r="96" spans="1:12" ht="15.75">
      <c r="A96" s="32" t="s">
        <v>7</v>
      </c>
      <c r="B96" s="26"/>
      <c r="C96" s="66"/>
      <c r="D96" s="66"/>
      <c r="E96" s="37"/>
      <c r="F96" s="37"/>
      <c r="G96" s="37"/>
      <c r="H96" s="37"/>
      <c r="I96" s="37"/>
      <c r="J96" s="37"/>
      <c r="K96" s="37"/>
      <c r="L96" s="25"/>
    </row>
    <row r="97" spans="1:12" ht="15.75">
      <c r="A97" s="64" t="s">
        <v>67</v>
      </c>
      <c r="B97" s="26" t="s">
        <v>12</v>
      </c>
      <c r="C97" s="130">
        <v>60.563999999999986</v>
      </c>
      <c r="D97" s="66">
        <v>96.821</v>
      </c>
      <c r="E97" s="123">
        <v>99.704</v>
      </c>
      <c r="F97" s="123">
        <v>102.59</v>
      </c>
      <c r="G97" s="123">
        <v>105.575</v>
      </c>
      <c r="H97" s="123">
        <v>108.768</v>
      </c>
      <c r="I97" s="123">
        <v>111.955</v>
      </c>
      <c r="J97" s="123">
        <v>115.136</v>
      </c>
      <c r="K97" s="123">
        <v>118.475</v>
      </c>
      <c r="L97" s="25"/>
    </row>
    <row r="98" spans="1:12" ht="15.75">
      <c r="A98" s="64" t="s">
        <v>56</v>
      </c>
      <c r="B98" s="26" t="s">
        <v>12</v>
      </c>
      <c r="C98" s="130">
        <v>17.759</v>
      </c>
      <c r="D98" s="66">
        <v>220.465</v>
      </c>
      <c r="E98" s="123">
        <v>227.115</v>
      </c>
      <c r="F98" s="123">
        <v>233.69</v>
      </c>
      <c r="G98" s="123">
        <v>240.477</v>
      </c>
      <c r="H98" s="123">
        <v>247.715</v>
      </c>
      <c r="I98" s="123">
        <v>254.88</v>
      </c>
      <c r="J98" s="123">
        <v>262.547</v>
      </c>
      <c r="K98" s="123">
        <v>270.1125</v>
      </c>
      <c r="L98" s="25"/>
    </row>
    <row r="99" spans="1:12" ht="15.75">
      <c r="A99" s="64" t="s">
        <v>57</v>
      </c>
      <c r="B99" s="26" t="s">
        <v>12</v>
      </c>
      <c r="C99" s="123"/>
      <c r="D99" s="123">
        <v>0.7729999999999677</v>
      </c>
      <c r="E99" s="123">
        <v>0.824</v>
      </c>
      <c r="F99" s="123">
        <v>0.8478</v>
      </c>
      <c r="G99" s="123">
        <v>0.8724</v>
      </c>
      <c r="H99" s="123">
        <v>0.927</v>
      </c>
      <c r="I99" s="123">
        <v>0.9538</v>
      </c>
      <c r="J99" s="123">
        <v>0.9824</v>
      </c>
      <c r="K99" s="123">
        <v>1.0109</v>
      </c>
      <c r="L99" s="25"/>
    </row>
    <row r="100" spans="1:12" ht="31.5">
      <c r="A100" s="64" t="s">
        <v>58</v>
      </c>
      <c r="B100" s="26" t="s">
        <v>12</v>
      </c>
      <c r="C100" s="123"/>
      <c r="D100" s="66">
        <v>19.105</v>
      </c>
      <c r="E100" s="123">
        <v>19.673</v>
      </c>
      <c r="F100" s="123">
        <v>20.2435</v>
      </c>
      <c r="G100" s="123">
        <v>20.786</v>
      </c>
      <c r="H100" s="123">
        <v>21.424</v>
      </c>
      <c r="I100" s="123">
        <v>22.045</v>
      </c>
      <c r="J100" s="123">
        <v>22.706</v>
      </c>
      <c r="K100" s="123">
        <v>23.3644</v>
      </c>
      <c r="L100" s="25"/>
    </row>
    <row r="101" spans="1:12" ht="15.75">
      <c r="A101" s="64" t="s">
        <v>59</v>
      </c>
      <c r="B101" s="26" t="s">
        <v>12</v>
      </c>
      <c r="C101" s="130">
        <v>3.39</v>
      </c>
      <c r="D101" s="123"/>
      <c r="E101" s="123"/>
      <c r="F101" s="123"/>
      <c r="G101" s="123"/>
      <c r="H101" s="123"/>
      <c r="I101" s="123"/>
      <c r="J101" s="123"/>
      <c r="K101" s="123"/>
      <c r="L101" s="25"/>
    </row>
    <row r="102" spans="1:12" ht="15.75">
      <c r="A102" s="64" t="s">
        <v>60</v>
      </c>
      <c r="B102" s="26" t="s">
        <v>12</v>
      </c>
      <c r="C102" s="130">
        <v>3.838</v>
      </c>
      <c r="D102" s="123"/>
      <c r="E102" s="123"/>
      <c r="F102" s="123"/>
      <c r="G102" s="123"/>
      <c r="H102" s="123"/>
      <c r="I102" s="123"/>
      <c r="J102" s="123"/>
      <c r="K102" s="123"/>
      <c r="L102" s="25"/>
    </row>
    <row r="103" spans="1:12" ht="15.75">
      <c r="A103" s="64" t="s">
        <v>68</v>
      </c>
      <c r="B103" s="26" t="s">
        <v>12</v>
      </c>
      <c r="C103" s="130">
        <v>83.122</v>
      </c>
      <c r="D103" s="123"/>
      <c r="E103" s="123"/>
      <c r="F103" s="123"/>
      <c r="G103" s="123"/>
      <c r="H103" s="123"/>
      <c r="I103" s="123"/>
      <c r="J103" s="123"/>
      <c r="K103" s="123"/>
      <c r="L103" s="25"/>
    </row>
    <row r="104" spans="1:12" ht="15.75">
      <c r="A104" s="82" t="s">
        <v>15</v>
      </c>
      <c r="B104" s="29" t="s">
        <v>12</v>
      </c>
      <c r="C104" s="38">
        <f aca="true" t="shared" si="27" ref="C104:K104">SUM(C107:C113)</f>
        <v>0</v>
      </c>
      <c r="D104" s="38">
        <f t="shared" si="27"/>
        <v>0</v>
      </c>
      <c r="E104" s="38">
        <f t="shared" si="27"/>
        <v>0</v>
      </c>
      <c r="F104" s="38">
        <f t="shared" si="27"/>
        <v>0</v>
      </c>
      <c r="G104" s="38">
        <f t="shared" si="27"/>
        <v>0</v>
      </c>
      <c r="H104" s="38">
        <f t="shared" si="27"/>
        <v>0</v>
      </c>
      <c r="I104" s="38">
        <f t="shared" si="27"/>
        <v>0</v>
      </c>
      <c r="J104" s="38">
        <f t="shared" si="27"/>
        <v>0</v>
      </c>
      <c r="K104" s="38">
        <f t="shared" si="27"/>
        <v>0</v>
      </c>
      <c r="L104" s="25"/>
    </row>
    <row r="105" spans="1:12" ht="20.25" customHeight="1">
      <c r="A105" s="82"/>
      <c r="B105" s="34" t="s">
        <v>11</v>
      </c>
      <c r="C105" s="36"/>
      <c r="D105" s="37" t="e">
        <f aca="true" t="shared" si="28" ref="D105:K105">D104/C104*100</f>
        <v>#DIV/0!</v>
      </c>
      <c r="E105" s="37" t="e">
        <f t="shared" si="28"/>
        <v>#DIV/0!</v>
      </c>
      <c r="F105" s="37" t="e">
        <f t="shared" si="28"/>
        <v>#DIV/0!</v>
      </c>
      <c r="G105" s="37" t="e">
        <f t="shared" si="28"/>
        <v>#DIV/0!</v>
      </c>
      <c r="H105" s="37" t="e">
        <f t="shared" si="28"/>
        <v>#DIV/0!</v>
      </c>
      <c r="I105" s="37" t="e">
        <f t="shared" si="28"/>
        <v>#DIV/0!</v>
      </c>
      <c r="J105" s="37" t="e">
        <f t="shared" si="28"/>
        <v>#DIV/0!</v>
      </c>
      <c r="K105" s="37" t="e">
        <f t="shared" si="28"/>
        <v>#DIV/0!</v>
      </c>
      <c r="L105" s="25"/>
    </row>
    <row r="106" spans="1:12" ht="15.75">
      <c r="A106" s="32" t="s">
        <v>7</v>
      </c>
      <c r="B106" s="26"/>
      <c r="C106" s="37"/>
      <c r="D106" s="37"/>
      <c r="E106" s="37"/>
      <c r="F106" s="37"/>
      <c r="G106" s="37"/>
      <c r="H106" s="37"/>
      <c r="I106" s="37"/>
      <c r="J106" s="37"/>
      <c r="K106" s="37"/>
      <c r="L106" s="25"/>
    </row>
    <row r="107" spans="1:12" ht="15.75">
      <c r="A107" s="64" t="s">
        <v>67</v>
      </c>
      <c r="B107" s="26" t="s">
        <v>12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25"/>
    </row>
    <row r="108" spans="1:12" ht="15.75">
      <c r="A108" s="64" t="s">
        <v>56</v>
      </c>
      <c r="B108" s="26" t="s">
        <v>12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25"/>
    </row>
    <row r="109" spans="1:12" ht="15.75">
      <c r="A109" s="64" t="s">
        <v>57</v>
      </c>
      <c r="B109" s="26" t="s">
        <v>12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25"/>
    </row>
    <row r="110" spans="1:12" ht="31.5">
      <c r="A110" s="64" t="s">
        <v>58</v>
      </c>
      <c r="B110" s="26" t="s">
        <v>12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25"/>
    </row>
    <row r="111" spans="1:12" ht="15.75">
      <c r="A111" s="64" t="s">
        <v>59</v>
      </c>
      <c r="B111" s="26" t="s">
        <v>12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25"/>
    </row>
    <row r="112" spans="1:12" ht="15.75">
      <c r="A112" s="64" t="s">
        <v>60</v>
      </c>
      <c r="B112" s="26" t="s">
        <v>12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25"/>
    </row>
    <row r="113" spans="1:12" ht="15.75">
      <c r="A113" s="64" t="s">
        <v>68</v>
      </c>
      <c r="B113" s="26" t="s">
        <v>12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25"/>
    </row>
    <row r="114" spans="1:11" ht="15.75">
      <c r="A114" s="42"/>
      <c r="B114" s="21"/>
      <c r="C114" s="43"/>
      <c r="D114" s="44"/>
      <c r="E114" s="44"/>
      <c r="F114" s="44"/>
      <c r="G114" s="43"/>
      <c r="H114" s="43"/>
      <c r="I114" s="43"/>
      <c r="J114" s="43"/>
      <c r="K114" s="43"/>
    </row>
    <row r="115" spans="1:11" ht="15.75">
      <c r="A115" s="42"/>
      <c r="B115" s="21"/>
      <c r="C115" s="43"/>
      <c r="D115" s="44"/>
      <c r="E115" s="44"/>
      <c r="F115" s="44"/>
      <c r="G115" s="43"/>
      <c r="H115" s="43"/>
      <c r="I115" s="43"/>
      <c r="J115" s="43"/>
      <c r="K115" s="43"/>
    </row>
    <row r="116" spans="1:12" s="49" customFormat="1" ht="15.75">
      <c r="A116" s="46" t="s">
        <v>26</v>
      </c>
      <c r="B116" s="86" t="s">
        <v>81</v>
      </c>
      <c r="C116" s="86"/>
      <c r="D116" s="86"/>
      <c r="E116" s="86"/>
      <c r="F116" s="86"/>
      <c r="G116" s="47"/>
      <c r="H116" s="47"/>
      <c r="I116" s="47"/>
      <c r="J116" s="47"/>
      <c r="K116" s="47"/>
      <c r="L116" s="48"/>
    </row>
    <row r="117" spans="1:12" s="49" customFormat="1" ht="15.75">
      <c r="A117" s="46"/>
      <c r="B117" s="87" t="s">
        <v>27</v>
      </c>
      <c r="C117" s="87"/>
      <c r="D117" s="87"/>
      <c r="E117" s="87"/>
      <c r="F117" s="87"/>
      <c r="G117" s="47"/>
      <c r="H117" s="47"/>
      <c r="I117" s="47"/>
      <c r="J117" s="47"/>
      <c r="K117" s="47"/>
      <c r="L117" s="48"/>
    </row>
    <row r="118" spans="1:12" s="51" customFormat="1" ht="15.75">
      <c r="A118" s="19"/>
      <c r="B118" s="19"/>
      <c r="C118" s="50"/>
      <c r="D118" s="50"/>
      <c r="E118" s="50"/>
      <c r="F118" s="50"/>
      <c r="G118" s="50"/>
      <c r="H118" s="50"/>
      <c r="I118" s="50"/>
      <c r="J118" s="50"/>
      <c r="K118" s="50"/>
      <c r="L118" s="45"/>
    </row>
    <row r="119" spans="1:12" s="51" customFormat="1" ht="15.75">
      <c r="A119" s="19" t="s">
        <v>28</v>
      </c>
      <c r="B119" s="109" t="s">
        <v>82</v>
      </c>
      <c r="C119" s="109"/>
      <c r="D119" s="109"/>
      <c r="E119" s="109"/>
      <c r="F119" s="109"/>
      <c r="G119" s="50"/>
      <c r="H119" s="50"/>
      <c r="I119" s="50"/>
      <c r="J119" s="50"/>
      <c r="K119" s="50"/>
      <c r="L119" s="45"/>
    </row>
    <row r="120" spans="1:12" s="51" customFormat="1" ht="15.75">
      <c r="A120" s="19"/>
      <c r="B120" s="85" t="s">
        <v>27</v>
      </c>
      <c r="C120" s="85"/>
      <c r="D120" s="85"/>
      <c r="E120" s="85"/>
      <c r="F120" s="85"/>
      <c r="G120" s="50"/>
      <c r="H120" s="50"/>
      <c r="I120" s="50"/>
      <c r="J120" s="50"/>
      <c r="K120" s="50"/>
      <c r="L120" s="45"/>
    </row>
    <row r="121" spans="1:11" ht="15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ht="15.75">
      <c r="A122" s="45"/>
    </row>
    <row r="123" spans="1:11" ht="15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ht="15.75">
      <c r="A124" s="45"/>
    </row>
    <row r="125" ht="15.75">
      <c r="A125" s="45"/>
    </row>
    <row r="126" ht="15.75">
      <c r="A126" s="45"/>
    </row>
    <row r="127" ht="15.75">
      <c r="A127" s="45"/>
    </row>
    <row r="128" ht="15.75">
      <c r="A128" s="45"/>
    </row>
    <row r="129" ht="15.75">
      <c r="A129" s="45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5.75">
      <c r="A134" s="45"/>
    </row>
    <row r="135" ht="15.75">
      <c r="A135" s="45"/>
    </row>
    <row r="136" ht="15.75">
      <c r="A136" s="45"/>
    </row>
    <row r="137" ht="15.75">
      <c r="A137" s="45"/>
    </row>
    <row r="138" ht="15.75">
      <c r="A138" s="45"/>
    </row>
    <row r="139" ht="15.75">
      <c r="A139" s="45"/>
    </row>
    <row r="140" ht="15.75">
      <c r="A140" s="45"/>
    </row>
    <row r="141" ht="15.75">
      <c r="A141" s="45"/>
    </row>
    <row r="142" ht="15.75">
      <c r="A142" s="45"/>
    </row>
    <row r="143" ht="15.75">
      <c r="A143" s="45"/>
    </row>
    <row r="144" ht="15.75">
      <c r="A144" s="45"/>
    </row>
    <row r="145" ht="15.75">
      <c r="A145" s="45"/>
    </row>
    <row r="146" ht="15.75">
      <c r="A146" s="45"/>
    </row>
    <row r="147" ht="15.75">
      <c r="A147" s="45"/>
    </row>
    <row r="148" ht="15.75">
      <c r="A148" s="45"/>
    </row>
    <row r="149" ht="15.75">
      <c r="A149" s="45"/>
    </row>
    <row r="150" ht="15.75">
      <c r="A150" s="45"/>
    </row>
    <row r="151" ht="15.75">
      <c r="A151" s="45"/>
    </row>
    <row r="152" ht="15.75">
      <c r="A152" s="45"/>
    </row>
    <row r="153" ht="15.75">
      <c r="A153" s="45"/>
    </row>
    <row r="154" ht="15.75">
      <c r="A154" s="45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</sheetData>
  <sheetProtection password="C7F5" sheet="1" formatRows="0"/>
  <mergeCells count="40">
    <mergeCell ref="B117:F117"/>
    <mergeCell ref="B119:F119"/>
    <mergeCell ref="B120:F120"/>
    <mergeCell ref="A121:K121"/>
    <mergeCell ref="A123:K123"/>
    <mergeCell ref="A66:A67"/>
    <mergeCell ref="A68:A69"/>
    <mergeCell ref="A72:A73"/>
    <mergeCell ref="A74:A75"/>
    <mergeCell ref="A94:A95"/>
    <mergeCell ref="B116:F116"/>
    <mergeCell ref="A44:A45"/>
    <mergeCell ref="A54:A55"/>
    <mergeCell ref="A57:A58"/>
    <mergeCell ref="A60:A61"/>
    <mergeCell ref="A62:A63"/>
    <mergeCell ref="A64:A65"/>
    <mergeCell ref="A91:A92"/>
    <mergeCell ref="A104:A105"/>
    <mergeCell ref="A85:A86"/>
    <mergeCell ref="A77:A78"/>
    <mergeCell ref="A81:A82"/>
    <mergeCell ref="A1:L1"/>
    <mergeCell ref="A3:L3"/>
    <mergeCell ref="A4:L4"/>
    <mergeCell ref="F6:K6"/>
    <mergeCell ref="L6:L7"/>
    <mergeCell ref="A21:A22"/>
    <mergeCell ref="A11:A12"/>
    <mergeCell ref="C6:D6"/>
    <mergeCell ref="A87:A88"/>
    <mergeCell ref="A89:A90"/>
    <mergeCell ref="A70:A71"/>
    <mergeCell ref="A6:A7"/>
    <mergeCell ref="B6:B7"/>
    <mergeCell ref="A8:A9"/>
    <mergeCell ref="A31:A32"/>
    <mergeCell ref="A34:A35"/>
    <mergeCell ref="A79:A80"/>
    <mergeCell ref="A83:A84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A1">
      <selection activeCell="F21" sqref="F21"/>
    </sheetView>
  </sheetViews>
  <sheetFormatPr defaultColWidth="8.875" defaultRowHeight="12.75"/>
  <cols>
    <col min="1" max="1" width="48.00390625" style="52" customWidth="1"/>
    <col min="2" max="2" width="16.625" style="52" customWidth="1"/>
    <col min="3" max="3" width="13.875" style="52" customWidth="1"/>
    <col min="4" max="4" width="11.625" style="52" customWidth="1"/>
    <col min="5" max="5" width="14.375" style="52" customWidth="1"/>
    <col min="6" max="6" width="13.375" style="52" customWidth="1"/>
    <col min="7" max="7" width="11.625" style="52" customWidth="1"/>
    <col min="8" max="8" width="14.125" style="52" customWidth="1"/>
    <col min="9" max="9" width="15.875" style="52" customWidth="1"/>
    <col min="10" max="10" width="38.75390625" style="52" customWidth="1"/>
    <col min="11" max="16384" width="8.875" style="52" customWidth="1"/>
  </cols>
  <sheetData>
    <row r="1" spans="1:10" ht="18" customHeight="1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7.25" customHeigh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9" customFormat="1" ht="12.75" customHeight="1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>
      <c r="A5" s="69"/>
      <c r="B5" s="69"/>
      <c r="C5" s="69"/>
      <c r="D5" s="69"/>
      <c r="E5" s="69"/>
      <c r="F5" s="69"/>
      <c r="G5" s="69"/>
      <c r="H5" s="69"/>
      <c r="I5" s="69"/>
      <c r="J5" s="126" t="s">
        <v>84</v>
      </c>
    </row>
    <row r="6" spans="1:11" s="54" customFormat="1" ht="12.75" customHeight="1">
      <c r="A6" s="96" t="s">
        <v>32</v>
      </c>
      <c r="B6" s="99" t="s">
        <v>1</v>
      </c>
      <c r="C6" s="73" t="s">
        <v>33</v>
      </c>
      <c r="D6" s="97" t="s">
        <v>46</v>
      </c>
      <c r="E6" s="97"/>
      <c r="F6" s="97"/>
      <c r="G6" s="97"/>
      <c r="H6" s="97"/>
      <c r="I6" s="97"/>
      <c r="J6" s="98" t="s">
        <v>18</v>
      </c>
      <c r="K6" s="53"/>
    </row>
    <row r="7" spans="1:10" ht="63">
      <c r="A7" s="96"/>
      <c r="B7" s="99"/>
      <c r="C7" s="72" t="s">
        <v>2</v>
      </c>
      <c r="D7" s="74" t="s">
        <v>19</v>
      </c>
      <c r="E7" s="74" t="s">
        <v>2</v>
      </c>
      <c r="F7" s="74" t="s">
        <v>20</v>
      </c>
      <c r="G7" s="74" t="s">
        <v>21</v>
      </c>
      <c r="H7" s="74" t="s">
        <v>22</v>
      </c>
      <c r="I7" s="74" t="s">
        <v>23</v>
      </c>
      <c r="J7" s="98"/>
    </row>
    <row r="8" spans="1:10" ht="31.5">
      <c r="A8" s="33" t="s">
        <v>44</v>
      </c>
      <c r="B8" s="22" t="s">
        <v>5</v>
      </c>
      <c r="C8" s="56">
        <f>малые!C8</f>
        <v>5788</v>
      </c>
      <c r="D8" s="134">
        <v>5534</v>
      </c>
      <c r="E8" s="56">
        <f>малые!D8</f>
        <v>5763</v>
      </c>
      <c r="F8" s="55">
        <f>E8/D8*100</f>
        <v>104.13805565594507</v>
      </c>
      <c r="G8" s="135">
        <v>100.14477017734347</v>
      </c>
      <c r="H8" s="55">
        <f>E8/C8*100</f>
        <v>99.56807187284036</v>
      </c>
      <c r="I8" s="55">
        <f>H8-G8</f>
        <v>-0.5766983045031111</v>
      </c>
      <c r="J8" s="70"/>
    </row>
    <row r="9" spans="1:10" ht="76.5">
      <c r="A9" s="33" t="s">
        <v>45</v>
      </c>
      <c r="B9" s="75" t="s">
        <v>9</v>
      </c>
      <c r="C9" s="56">
        <f>малые!C31</f>
        <v>8470</v>
      </c>
      <c r="D9" s="134">
        <v>10572</v>
      </c>
      <c r="E9" s="57" t="s">
        <v>77</v>
      </c>
      <c r="F9" s="57" t="s">
        <v>77</v>
      </c>
      <c r="G9" s="135">
        <v>100.08520306731042</v>
      </c>
      <c r="H9" s="57" t="s">
        <v>77</v>
      </c>
      <c r="I9" s="57" t="s">
        <v>77</v>
      </c>
      <c r="J9" s="71" t="s">
        <v>80</v>
      </c>
    </row>
    <row r="10" spans="1:10" ht="15.75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s="49" customFormat="1" ht="15.75">
      <c r="A11" s="100" t="s">
        <v>29</v>
      </c>
      <c r="B11" s="100"/>
      <c r="C11" s="100"/>
      <c r="D11" s="86" t="s">
        <v>81</v>
      </c>
      <c r="E11" s="86"/>
      <c r="F11" s="86"/>
      <c r="G11" s="86"/>
      <c r="H11" s="86"/>
      <c r="I11" s="47"/>
      <c r="J11" s="46"/>
    </row>
    <row r="12" spans="1:10" s="49" customFormat="1" ht="12.75" customHeight="1">
      <c r="A12" s="46"/>
      <c r="B12" s="46"/>
      <c r="C12" s="46"/>
      <c r="D12" s="101" t="s">
        <v>27</v>
      </c>
      <c r="E12" s="101"/>
      <c r="F12" s="101"/>
      <c r="G12" s="101"/>
      <c r="H12" s="101"/>
      <c r="I12" s="47"/>
      <c r="J12" s="46"/>
    </row>
    <row r="13" spans="1:10" s="51" customFormat="1" ht="15.75">
      <c r="A13" s="19"/>
      <c r="B13" s="19"/>
      <c r="C13" s="19"/>
      <c r="D13" s="50"/>
      <c r="E13" s="50"/>
      <c r="F13" s="50"/>
      <c r="G13" s="50"/>
      <c r="H13" s="50"/>
      <c r="I13" s="50"/>
      <c r="J13" s="19"/>
    </row>
    <row r="14" spans="1:10" s="51" customFormat="1" ht="15.75">
      <c r="A14" s="19" t="s">
        <v>28</v>
      </c>
      <c r="B14" s="19"/>
      <c r="C14" s="19"/>
      <c r="D14" s="109" t="s">
        <v>82</v>
      </c>
      <c r="E14" s="109"/>
      <c r="F14" s="109"/>
      <c r="G14" s="109"/>
      <c r="H14" s="109"/>
      <c r="I14" s="50"/>
      <c r="J14" s="19"/>
    </row>
    <row r="15" spans="1:10" s="51" customFormat="1" ht="12.75" customHeight="1">
      <c r="A15" s="19"/>
      <c r="B15" s="19"/>
      <c r="C15" s="19"/>
      <c r="D15" s="93" t="s">
        <v>27</v>
      </c>
      <c r="E15" s="93"/>
      <c r="F15" s="93"/>
      <c r="G15" s="93"/>
      <c r="H15" s="93"/>
      <c r="I15" s="50"/>
      <c r="J15" s="19"/>
    </row>
    <row r="16" spans="1:10" ht="15.75">
      <c r="A16" s="58"/>
      <c r="B16" s="58"/>
      <c r="C16" s="58"/>
      <c r="D16" s="58"/>
      <c r="E16" s="58"/>
      <c r="F16" s="58"/>
      <c r="G16" s="58"/>
      <c r="H16" s="58"/>
      <c r="I16" s="58"/>
      <c r="J16" s="58"/>
    </row>
  </sheetData>
  <sheetProtection password="C7F5" sheet="1"/>
  <mergeCells count="13">
    <mergeCell ref="D11:H11"/>
    <mergeCell ref="A11:C11"/>
    <mergeCell ref="D12:H12"/>
    <mergeCell ref="D14:H14"/>
    <mergeCell ref="D15:H15"/>
    <mergeCell ref="A1:J1"/>
    <mergeCell ref="A2:J2"/>
    <mergeCell ref="A3:J3"/>
    <mergeCell ref="A6:A7"/>
    <mergeCell ref="D6:I6"/>
    <mergeCell ref="J6:J7"/>
    <mergeCell ref="A4:J4"/>
    <mergeCell ref="B6:B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="80" zoomScaleNormal="80" zoomScalePageLayoutView="0" workbookViewId="0" topLeftCell="A1">
      <selection activeCell="R5" sqref="R5"/>
    </sheetView>
  </sheetViews>
  <sheetFormatPr defaultColWidth="9.00390625" defaultRowHeight="12.75"/>
  <cols>
    <col min="1" max="1" width="43.00390625" style="9" customWidth="1"/>
    <col min="2" max="2" width="12.25390625" style="9" customWidth="1"/>
    <col min="3" max="9" width="12.75390625" style="9" customWidth="1"/>
    <col min="10" max="17" width="13.75390625" style="9" customWidth="1"/>
    <col min="18" max="18" width="38.00390625" style="9" customWidth="1"/>
    <col min="19" max="19" width="9.125" style="9" customWidth="1"/>
    <col min="20" max="20" width="21.625" style="9" customWidth="1"/>
    <col min="21" max="16384" width="9.125" style="9" customWidth="1"/>
  </cols>
  <sheetData>
    <row r="1" spans="1:18" ht="12.7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3"/>
      <c r="M1" s="103"/>
      <c r="N1" s="103"/>
      <c r="O1" s="103"/>
      <c r="P1" s="103"/>
      <c r="Q1" s="103"/>
      <c r="R1" s="103"/>
    </row>
    <row r="2" spans="1:18" ht="12.7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</row>
    <row r="3" spans="1:18" s="7" customFormat="1" ht="12.75">
      <c r="A3" s="16"/>
      <c r="B3" s="105"/>
      <c r="C3" s="105"/>
      <c r="D3" s="105"/>
      <c r="E3" s="17"/>
      <c r="F3" s="106"/>
      <c r="G3" s="106"/>
      <c r="H3" s="106"/>
      <c r="I3" s="106"/>
      <c r="J3" s="106"/>
      <c r="K3" s="18"/>
      <c r="L3" s="18"/>
      <c r="M3" s="18"/>
      <c r="N3" s="18"/>
      <c r="O3" s="18"/>
      <c r="P3" s="18"/>
      <c r="Q3" s="18"/>
      <c r="R3" s="2"/>
    </row>
    <row r="4" spans="1:18" s="7" customFormat="1" ht="12.75">
      <c r="A4" s="110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2:20" s="7" customFormat="1" ht="15.75">
      <c r="B5" s="3"/>
      <c r="C5" s="3"/>
      <c r="D5" s="3"/>
      <c r="E5" s="3"/>
      <c r="F5" s="6"/>
      <c r="G5" s="6"/>
      <c r="H5" s="104" t="s">
        <v>31</v>
      </c>
      <c r="I5" s="104"/>
      <c r="J5" s="104"/>
      <c r="K5" s="6"/>
      <c r="L5" s="6"/>
      <c r="M5" s="6"/>
      <c r="N5" s="6"/>
      <c r="O5" s="6"/>
      <c r="P5" s="6"/>
      <c r="Q5" s="6"/>
      <c r="R5" s="126" t="s">
        <v>84</v>
      </c>
      <c r="S5" s="10"/>
      <c r="T5" s="10"/>
    </row>
    <row r="6" spans="1:20" s="7" customFormat="1" ht="20.25" customHeight="1">
      <c r="A6" s="108" t="s">
        <v>0</v>
      </c>
      <c r="B6" s="108" t="s">
        <v>1</v>
      </c>
      <c r="C6" s="59" t="s">
        <v>46</v>
      </c>
      <c r="D6" s="59" t="s">
        <v>48</v>
      </c>
      <c r="E6" s="107" t="s">
        <v>49</v>
      </c>
      <c r="F6" s="59" t="s">
        <v>50</v>
      </c>
      <c r="G6" s="107" t="s">
        <v>54</v>
      </c>
      <c r="H6" s="59" t="s">
        <v>55</v>
      </c>
      <c r="I6" s="107" t="s">
        <v>61</v>
      </c>
      <c r="J6" s="59" t="s">
        <v>63</v>
      </c>
      <c r="K6" s="107" t="s">
        <v>71</v>
      </c>
      <c r="L6" s="59" t="s">
        <v>64</v>
      </c>
      <c r="M6" s="107" t="s">
        <v>72</v>
      </c>
      <c r="N6" s="59" t="s">
        <v>65</v>
      </c>
      <c r="O6" s="107" t="s">
        <v>73</v>
      </c>
      <c r="P6" s="59" t="s">
        <v>66</v>
      </c>
      <c r="Q6" s="107" t="s">
        <v>74</v>
      </c>
      <c r="R6" s="98" t="s">
        <v>76</v>
      </c>
      <c r="S6" s="10"/>
      <c r="T6" s="10"/>
    </row>
    <row r="7" spans="1:20" s="7" customFormat="1" ht="45.75" customHeight="1">
      <c r="A7" s="108"/>
      <c r="B7" s="108"/>
      <c r="C7" s="16" t="s">
        <v>2</v>
      </c>
      <c r="D7" s="59" t="s">
        <v>3</v>
      </c>
      <c r="E7" s="107"/>
      <c r="F7" s="16" t="s">
        <v>4</v>
      </c>
      <c r="G7" s="107"/>
      <c r="H7" s="16" t="s">
        <v>4</v>
      </c>
      <c r="I7" s="107"/>
      <c r="J7" s="16" t="s">
        <v>4</v>
      </c>
      <c r="K7" s="107"/>
      <c r="L7" s="16" t="s">
        <v>4</v>
      </c>
      <c r="M7" s="107"/>
      <c r="N7" s="16" t="s">
        <v>4</v>
      </c>
      <c r="O7" s="107"/>
      <c r="P7" s="16" t="s">
        <v>4</v>
      </c>
      <c r="Q7" s="107"/>
      <c r="R7" s="98"/>
      <c r="S7" s="10"/>
      <c r="T7" s="10"/>
    </row>
    <row r="8" spans="1:18" ht="12.75">
      <c r="A8" s="61" t="s">
        <v>78</v>
      </c>
      <c r="B8" s="59" t="s">
        <v>5</v>
      </c>
      <c r="C8" s="12">
        <f>малые!D11+средние!D11</f>
        <v>871</v>
      </c>
      <c r="D8" s="12">
        <f>малые!E11+средние!E11</f>
        <v>872</v>
      </c>
      <c r="E8" s="62">
        <f>D8/C8*100</f>
        <v>100.11481056257176</v>
      </c>
      <c r="F8" s="12">
        <f>малые!F11+средние!F11</f>
        <v>872</v>
      </c>
      <c r="G8" s="62">
        <f>F8/D8*100</f>
        <v>100</v>
      </c>
      <c r="H8" s="12">
        <f>малые!G11+средние!G11</f>
        <v>873</v>
      </c>
      <c r="I8" s="62">
        <f>H8/F8*100</f>
        <v>100.11467889908256</v>
      </c>
      <c r="J8" s="12">
        <f>малые!H11+средние!H11</f>
        <v>876</v>
      </c>
      <c r="K8" s="62">
        <f>J8/H8*100</f>
        <v>100.34364261168385</v>
      </c>
      <c r="L8" s="12">
        <f>малые!I11+средние!I11</f>
        <v>880</v>
      </c>
      <c r="M8" s="62">
        <f>L8/J8*100</f>
        <v>100.4566210045662</v>
      </c>
      <c r="N8" s="12">
        <f>малые!J11+средние!J11</f>
        <v>887</v>
      </c>
      <c r="O8" s="62">
        <f>N8/L8*100</f>
        <v>100.79545454545456</v>
      </c>
      <c r="P8" s="12">
        <f>малые!K11+средние!K11</f>
        <v>897</v>
      </c>
      <c r="Q8" s="62">
        <f>P8/N8*100</f>
        <v>101.12739571589628</v>
      </c>
      <c r="R8" s="13"/>
    </row>
    <row r="9" spans="1:18" ht="38.25">
      <c r="A9" s="61" t="s">
        <v>79</v>
      </c>
      <c r="B9" s="60" t="s">
        <v>9</v>
      </c>
      <c r="C9" s="12">
        <f>средние!D34+малые!D34</f>
        <v>6773</v>
      </c>
      <c r="D9" s="12">
        <f>средние!E34+малые!E34</f>
        <v>6792</v>
      </c>
      <c r="E9" s="62">
        <f>D9/C9*100</f>
        <v>100.28052561641813</v>
      </c>
      <c r="F9" s="12">
        <f>малые!F34+средние!F34</f>
        <v>6818</v>
      </c>
      <c r="G9" s="62">
        <f>F9/D9*100</f>
        <v>100.38280329799764</v>
      </c>
      <c r="H9" s="12">
        <f>малые!G34+средние!G34</f>
        <v>6846</v>
      </c>
      <c r="I9" s="62">
        <f>H9/F9*100</f>
        <v>100.41067761806981</v>
      </c>
      <c r="J9" s="12">
        <f>малые!H34+средние!H34</f>
        <v>6883</v>
      </c>
      <c r="K9" s="62">
        <f>J9/H9*100</f>
        <v>100.54046158340637</v>
      </c>
      <c r="L9" s="12">
        <f>малые!I34+средние!I34</f>
        <v>6928</v>
      </c>
      <c r="M9" s="62">
        <f>L9/J9*100</f>
        <v>100.65378468690977</v>
      </c>
      <c r="N9" s="12">
        <f>малые!J34+средние!J34</f>
        <v>6986</v>
      </c>
      <c r="O9" s="62">
        <f>N9/L9*100</f>
        <v>100.83718244803694</v>
      </c>
      <c r="P9" s="12">
        <f>малые!K34+средние!K34</f>
        <v>7063</v>
      </c>
      <c r="Q9" s="62">
        <f>P9/N9*100</f>
        <v>101.10220440881763</v>
      </c>
      <c r="R9" s="13"/>
    </row>
    <row r="10" spans="1:18" ht="12.75">
      <c r="A10" s="11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5"/>
      <c r="M11" s="15"/>
      <c r="N11" s="15"/>
      <c r="O11" s="15"/>
      <c r="P11" s="15"/>
      <c r="Q11" s="15"/>
      <c r="R11" s="11"/>
    </row>
    <row r="12" spans="1:18" s="1" customFormat="1" ht="39.75" customHeight="1">
      <c r="A12" s="4" t="s">
        <v>29</v>
      </c>
      <c r="B12" s="86" t="s">
        <v>81</v>
      </c>
      <c r="C12" s="86"/>
      <c r="D12" s="86"/>
      <c r="E12" s="86"/>
      <c r="F12" s="8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</row>
    <row r="13" spans="1:18" s="1" customFormat="1" ht="12.75" customHeight="1">
      <c r="A13" s="4"/>
      <c r="B13" s="102" t="s">
        <v>27</v>
      </c>
      <c r="C13" s="102"/>
      <c r="D13" s="102"/>
      <c r="E13" s="102"/>
      <c r="F13" s="102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s="2" customFormat="1" ht="12.7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s="2" customFormat="1" ht="12.75">
      <c r="A15" s="7" t="s">
        <v>28</v>
      </c>
      <c r="B15" s="109" t="s">
        <v>82</v>
      </c>
      <c r="C15" s="109"/>
      <c r="D15" s="109"/>
      <c r="E15" s="109"/>
      <c r="F15" s="109"/>
      <c r="G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</row>
    <row r="16" spans="1:18" s="2" customFormat="1" ht="12.75" customHeight="1">
      <c r="A16" s="7"/>
      <c r="B16" s="110" t="s">
        <v>27</v>
      </c>
      <c r="C16" s="110"/>
      <c r="D16" s="110"/>
      <c r="E16" s="110"/>
      <c r="F16" s="110"/>
      <c r="G16" s="3"/>
      <c r="H16" s="8"/>
      <c r="I16" s="8"/>
      <c r="J16" s="8"/>
      <c r="K16" s="8"/>
      <c r="L16" s="8"/>
      <c r="M16" s="8"/>
      <c r="N16" s="8"/>
      <c r="O16" s="8"/>
      <c r="P16" s="8"/>
      <c r="Q16" s="8"/>
      <c r="R16" s="7"/>
    </row>
    <row r="17" spans="1:18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</sheetData>
  <sheetProtection password="C7F5" sheet="1" formatRows="0"/>
  <mergeCells count="20">
    <mergeCell ref="B15:F15"/>
    <mergeCell ref="B16:F16"/>
    <mergeCell ref="B12:F12"/>
    <mergeCell ref="A2:R2"/>
    <mergeCell ref="A4:R4"/>
    <mergeCell ref="B13:F13"/>
    <mergeCell ref="M6:M7"/>
    <mergeCell ref="O6:O7"/>
    <mergeCell ref="Q6:Q7"/>
    <mergeCell ref="K6:K7"/>
    <mergeCell ref="A1:R1"/>
    <mergeCell ref="R6:R7"/>
    <mergeCell ref="H5:J5"/>
    <mergeCell ref="B3:D3"/>
    <mergeCell ref="F3:J3"/>
    <mergeCell ref="G6:G7"/>
    <mergeCell ref="I6:I7"/>
    <mergeCell ref="A6:A7"/>
    <mergeCell ref="B6:B7"/>
    <mergeCell ref="E6:E7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Беляев Максим Александрович</cp:lastModifiedBy>
  <cp:lastPrinted>2014-04-21T12:44:05Z</cp:lastPrinted>
  <dcterms:created xsi:type="dcterms:W3CDTF">2010-07-20T04:41:48Z</dcterms:created>
  <dcterms:modified xsi:type="dcterms:W3CDTF">2018-09-07T06:32:11Z</dcterms:modified>
  <cp:category/>
  <cp:version/>
  <cp:contentType/>
  <cp:contentStatus/>
</cp:coreProperties>
</file>